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omar\AppData\Local\Microsoft\Windows\INetCache\Content.Outlook\2OJ3PLR6\"/>
    </mc:Choice>
  </mc:AlternateContent>
  <bookViews>
    <workbookView xWindow="0" yWindow="0" windowWidth="19200" windowHeight="7230" activeTab="3"/>
  </bookViews>
  <sheets>
    <sheet name="Preliminaries" sheetId="2" r:id="rId1"/>
    <sheet name="Mounting structure" sheetId="4" r:id="rId2"/>
    <sheet name="Solar installation" sheetId="1" r:id="rId3"/>
    <sheet name="Grand summary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15" i="3" l="1"/>
  <c r="B3" i="1" l="1"/>
  <c r="B18" i="3" l="1"/>
  <c r="C242" i="4"/>
  <c r="C240" i="4"/>
  <c r="C238" i="4"/>
  <c r="I133" i="4"/>
  <c r="G131" i="4"/>
  <c r="I131" i="4" s="1"/>
  <c r="G125" i="4"/>
  <c r="I125" i="4" s="1"/>
  <c r="G123" i="4"/>
  <c r="I123" i="4" s="1"/>
  <c r="G120" i="4"/>
  <c r="I120" i="4" s="1"/>
  <c r="B108" i="4"/>
  <c r="B106" i="4"/>
  <c r="B105" i="4"/>
  <c r="G193" i="4"/>
  <c r="G164" i="4"/>
  <c r="G156" i="4"/>
  <c r="G76" i="4"/>
  <c r="G12" i="4"/>
  <c r="G51" i="4" s="1"/>
  <c r="G55" i="4"/>
  <c r="C236" i="4" l="1"/>
  <c r="C234" i="4"/>
  <c r="B225" i="4"/>
  <c r="B222" i="4"/>
  <c r="B221" i="4"/>
  <c r="I193" i="4"/>
  <c r="B184" i="4"/>
  <c r="B181" i="4"/>
  <c r="B180" i="4"/>
  <c r="G170" i="4"/>
  <c r="I170" i="4" s="1"/>
  <c r="I156" i="4"/>
  <c r="B147" i="4"/>
  <c r="B144" i="4"/>
  <c r="B143" i="4"/>
  <c r="I76" i="4"/>
  <c r="G65" i="4"/>
  <c r="I65" i="4" s="1"/>
  <c r="I60" i="4"/>
  <c r="I55" i="4"/>
  <c r="I51" i="4"/>
  <c r="B36" i="4"/>
  <c r="B34" i="4"/>
  <c r="B33" i="4"/>
  <c r="I17" i="4"/>
  <c r="G46" i="4"/>
  <c r="K518" i="2"/>
  <c r="K544" i="2" s="1"/>
  <c r="K485" i="2"/>
  <c r="K542" i="2" s="1"/>
  <c r="K439" i="2"/>
  <c r="K540" i="2" s="1"/>
  <c r="K373" i="2"/>
  <c r="K538" i="2" s="1"/>
  <c r="K311" i="2"/>
  <c r="K536" i="2" s="1"/>
  <c r="K257" i="2"/>
  <c r="K534" i="2" s="1"/>
  <c r="K197" i="2"/>
  <c r="K532" i="2" s="1"/>
  <c r="K130" i="2"/>
  <c r="K530" i="2" s="1"/>
  <c r="K548" i="2" l="1"/>
  <c r="D12" i="3" s="1"/>
  <c r="I164" i="4"/>
  <c r="G83" i="4"/>
  <c r="G168" i="4"/>
  <c r="I168" i="4" s="1"/>
  <c r="G69" i="4"/>
  <c r="I69" i="4" s="1"/>
  <c r="I46" i="4"/>
  <c r="G74" i="4"/>
  <c r="I74" i="4" s="1"/>
  <c r="G49" i="4"/>
  <c r="I49" i="4" s="1"/>
  <c r="I12" i="4"/>
  <c r="I27" i="4" s="1"/>
  <c r="I234" i="4" s="1"/>
  <c r="I83" i="4" l="1"/>
  <c r="G90" i="4"/>
  <c r="I202" i="4"/>
  <c r="I214" i="4" l="1"/>
  <c r="G154" i="4"/>
  <c r="I154" i="4" s="1"/>
  <c r="I175" i="4" s="1"/>
  <c r="I240" i="4" s="1"/>
  <c r="I90" i="4"/>
  <c r="I101" i="4" l="1"/>
  <c r="I236" i="4" s="1"/>
  <c r="I238" i="4"/>
  <c r="I242" i="4"/>
  <c r="I246" i="4" l="1"/>
  <c r="I250" i="4" s="1"/>
  <c r="I256" i="4" s="1"/>
  <c r="D15" i="3" s="1"/>
  <c r="I140" i="4"/>
  <c r="I16" i="1" l="1"/>
  <c r="I21" i="1" s="1"/>
  <c r="D18" i="3" s="1"/>
  <c r="D30" i="3" s="1"/>
</calcChain>
</file>

<file path=xl/sharedStrings.xml><?xml version="1.0" encoding="utf-8"?>
<sst xmlns="http://schemas.openxmlformats.org/spreadsheetml/2006/main" count="589" uniqueCount="458">
  <si>
    <t>ITEM</t>
  </si>
  <si>
    <t>UNIT</t>
  </si>
  <si>
    <t>DESCRIPTION</t>
  </si>
  <si>
    <t>QNTY</t>
  </si>
  <si>
    <t>RATE US$</t>
  </si>
  <si>
    <t>AMT US$</t>
  </si>
  <si>
    <t>No.</t>
  </si>
  <si>
    <t>ITEM NO.</t>
  </si>
  <si>
    <t>PAGE</t>
  </si>
  <si>
    <t>AMOUNT (US$)</t>
  </si>
  <si>
    <t>GRAND SUMMARY</t>
  </si>
  <si>
    <t>SECTION 1: PRELIMINARIES AND GENERAL DESCRIPTIONS</t>
  </si>
  <si>
    <t>TOTAL AMOUNT CARRIED TO FORM OF TENDER</t>
  </si>
  <si>
    <t>US$</t>
  </si>
  <si>
    <t xml:space="preserve">SIGNED:  </t>
  </si>
  <si>
    <r>
      <rPr>
        <b/>
        <sz val="12"/>
        <rFont val="Tahoma"/>
        <family val="2"/>
      </rPr>
      <t>(CONTRACTOR)</t>
    </r>
    <r>
      <rPr>
        <sz val="12"/>
        <rFont val="Tahoma"/>
        <family val="2"/>
      </rPr>
      <t xml:space="preserve"> ……………………………………………………………………………………………………………………</t>
    </r>
  </si>
  <si>
    <t>Address: ………………………………………………………………………………………………………………………………………</t>
  </si>
  <si>
    <t>Tel No: ………………………………………………………………………………………………………………………………………</t>
  </si>
  <si>
    <t>Date: ……………………………………………………………………………………………………………………………………………</t>
  </si>
  <si>
    <t>SIGNED:</t>
  </si>
  <si>
    <r>
      <rPr>
        <b/>
        <sz val="12"/>
        <rFont val="Tahoma"/>
        <family val="2"/>
      </rPr>
      <t>(EMPLOYER )</t>
    </r>
    <r>
      <rPr>
        <sz val="12"/>
        <rFont val="Tahoma"/>
        <family val="2"/>
      </rPr>
      <t xml:space="preserve"> …………………………………………………………………………………………………………………………</t>
    </r>
  </si>
  <si>
    <t>Address:  ……………………………………………………………………………………………………………………………………</t>
  </si>
  <si>
    <t>Date: ………………………………………………………………………………………………………………………………………….</t>
  </si>
  <si>
    <t>SECTION 1</t>
  </si>
  <si>
    <t>PRELIMINARIES</t>
  </si>
  <si>
    <t>SPECIAL NOTES</t>
  </si>
  <si>
    <t>The Contractor is required to check the numbers of the pages and should any be found to be missing or</t>
  </si>
  <si>
    <t>in duplicate or the figures or writing indistinct, they must inform the Quantity Surveyors at once and have</t>
  </si>
  <si>
    <t xml:space="preserve">the same rectified.  Should the Contractor be in doubt about the precise meaning of any item, word or </t>
  </si>
  <si>
    <t>figure, for any reason whatsoever, or observe any apparent omission of words or figures they must inform</t>
  </si>
  <si>
    <t>the Quantity Surveyor in order that the correct meaning may be decided upon before the date for the</t>
  </si>
  <si>
    <t>submission of the Tender.</t>
  </si>
  <si>
    <t>No liability whatever will be admitted nor claim allowed in respect of errors in the Contractor's Tender</t>
  </si>
  <si>
    <t xml:space="preserve">due to mistakes in the Bills of Quantities which should have been rectified in the manner described </t>
  </si>
  <si>
    <t>above.</t>
  </si>
  <si>
    <t xml:space="preserve">Any doubt or obscurity as to the meaning or intention of any part of the tender documents, or any </t>
  </si>
  <si>
    <t xml:space="preserve">question arising, shall be taken up in writing, before submission of the tender so that the same can  </t>
  </si>
  <si>
    <t>be clarified.</t>
  </si>
  <si>
    <t xml:space="preserve">The Contractor shall not alter or otherwise qualify the text of these Bills of Quantities. Any alteration </t>
  </si>
  <si>
    <t xml:space="preserve">or qualification made without authority will be ignored and the text of the Bills of Quantities as  </t>
  </si>
  <si>
    <t>printed will be adhered to.</t>
  </si>
  <si>
    <t xml:space="preserve">The Contractor shall be deemed to have made allowance in their prices generally to cover items of  </t>
  </si>
  <si>
    <t xml:space="preserve">Preliminaries or additions to Prime Cost Sums or other items, if these have not been priced against the  </t>
  </si>
  <si>
    <t>respective items.</t>
  </si>
  <si>
    <t xml:space="preserve">All items of measured work shall be priced in detail and tenders containing lump sums to cover trades or </t>
  </si>
  <si>
    <t>groups of work must be broken down to show prices for each item before they will be accepted.</t>
  </si>
  <si>
    <t>Lump sums to cover items of Preliminaries shall likewise be broken down if so required.</t>
  </si>
  <si>
    <t>In no case will any expenses incurred by Contractors in preparation of this Tender be reimbursed.</t>
  </si>
  <si>
    <t xml:space="preserve">The copyright of these Bills of Quantities is vested in the Quantity Surveyors and no part thereof may </t>
  </si>
  <si>
    <t>be reproduced without their express permission given in writing.</t>
  </si>
  <si>
    <t xml:space="preserve">The Contractor is solely responsible for the accurate ordering of materials in accordance with the </t>
  </si>
  <si>
    <t>Drawings and Architect's instructions and no claims for any loss or expense will be entertained for</t>
  </si>
  <si>
    <t>orders for materials based upon the Bills of Quantities.</t>
  </si>
  <si>
    <t xml:space="preserve">The Bills of Quantities must be priced in US Dollar currency, i.e. US Dollars and Cents.   </t>
  </si>
  <si>
    <t>The tender documents must be priced in ink.</t>
  </si>
  <si>
    <t>INDEX</t>
  </si>
  <si>
    <t>SECTION NO. 1</t>
  </si>
  <si>
    <t>PRELIMINARIES AND GENERAL DESCRIPTIONS</t>
  </si>
  <si>
    <t>SECTION NO. 2</t>
  </si>
  <si>
    <t>SECTION NO. 3</t>
  </si>
  <si>
    <t>SECTION NO. 4</t>
  </si>
  <si>
    <t xml:space="preserve"> SECTION NO. 1</t>
  </si>
  <si>
    <t>PRELIMINARY PARTICULARS</t>
  </si>
  <si>
    <t>A</t>
  </si>
  <si>
    <t>PARTIES</t>
  </si>
  <si>
    <t>The "Employer" is</t>
  </si>
  <si>
    <t>INTERNATIONAL ORGANIZATION FOR MIGRATION</t>
  </si>
  <si>
    <t xml:space="preserve">For the purpose of the works which are under the control of the consultants above, the </t>
  </si>
  <si>
    <t xml:space="preserve">respective consultants shall be deemed to be invested with the duties and be representatives </t>
  </si>
  <si>
    <t xml:space="preserve">of the Architect. </t>
  </si>
  <si>
    <t>B</t>
  </si>
  <si>
    <t>SITE</t>
  </si>
  <si>
    <t>The site of the works shall be used solely for the purpose of executing and completing the</t>
  </si>
  <si>
    <t xml:space="preserve"> Contract to the satisfaction of the Architect.</t>
  </si>
  <si>
    <t xml:space="preserve">The Contractor shall obtain the Architect's approval for the siting of all temporary storage </t>
  </si>
  <si>
    <t>areas for materials.</t>
  </si>
  <si>
    <t xml:space="preserve"> </t>
  </si>
  <si>
    <t xml:space="preserve">The Contractors shall visit the site to acquaint themselves with its nature and position, the </t>
  </si>
  <si>
    <t xml:space="preserve">nature of the ground, sub- strata and other local conditions, position of power and water </t>
  </si>
  <si>
    <t xml:space="preserve">supplies, access roads or any other limitations, and no claims for extras will be considered </t>
  </si>
  <si>
    <t>on account of lack of knowledge in this respect.</t>
  </si>
  <si>
    <t xml:space="preserve">The Contractor's attention is drawn to the fact that they shall confine themselves to the area </t>
  </si>
  <si>
    <t>necessary for executing the works as instructed by the Architect.</t>
  </si>
  <si>
    <t xml:space="preserve">The contractor must obtain the Architect's approval and directions regarding the use of any </t>
  </si>
  <si>
    <t xml:space="preserve">materials found on the Site. Any such material utilized in the execution of the Contract shall be </t>
  </si>
  <si>
    <t xml:space="preserve">measured and value assessed by the Quantity Surveyor and the amount credited to the </t>
  </si>
  <si>
    <t xml:space="preserve">Employer.   </t>
  </si>
  <si>
    <t>Carried To Collection</t>
  </si>
  <si>
    <t xml:space="preserve"> GENERAL MATTERS</t>
  </si>
  <si>
    <t>SUFFICIENCY OF TENDER</t>
  </si>
  <si>
    <t xml:space="preserve">The Contractor shall be deemed to have satisfied themselves before tendering as to the </t>
  </si>
  <si>
    <t xml:space="preserve">correctness and sufficiency of their Tender for the Works and of the rates and prices stated </t>
  </si>
  <si>
    <t xml:space="preserve">in the priced Bills of Quantities, which rates and prices shall cover all their obligations under the </t>
  </si>
  <si>
    <t>Contract and all matters and things necessary for the proper completion and maintenance of</t>
  </si>
  <si>
    <t xml:space="preserve"> the Works.</t>
  </si>
  <si>
    <t>STAMP CHARGES</t>
  </si>
  <si>
    <t xml:space="preserve">The Contractor shall allow for the payment of all Stamp Charges in connection with the Surety </t>
  </si>
  <si>
    <t>Bond and Contract Agreement.</t>
  </si>
  <si>
    <t>C</t>
  </si>
  <si>
    <t>DEFINITIONS AND ABBREVIATIONS</t>
  </si>
  <si>
    <t>Terms used in these Bills of Quantities shall be interpreted as follows:</t>
  </si>
  <si>
    <t>"Approved"</t>
  </si>
  <si>
    <t>shall mean approved by the Architect.</t>
  </si>
  <si>
    <t xml:space="preserve">     </t>
  </si>
  <si>
    <t>"as directed"</t>
  </si>
  <si>
    <t xml:space="preserve">shall mean as directed by the Architect or any other consultant in the contract. </t>
  </si>
  <si>
    <t>"BS"</t>
  </si>
  <si>
    <t>Shall mean the current British Standard Specification published by the British</t>
  </si>
  <si>
    <t>Standards Institution, 2 Park Street, London W.1, England.</t>
  </si>
  <si>
    <t>"CM"</t>
  </si>
  <si>
    <t>shall mean Cubic Meters.</t>
  </si>
  <si>
    <t>"SM"</t>
  </si>
  <si>
    <t>shall mean Square Meters.</t>
  </si>
  <si>
    <t xml:space="preserve">"LM"        </t>
  </si>
  <si>
    <t>shall mean Linear Meters.</t>
  </si>
  <si>
    <t>"mm"</t>
  </si>
  <si>
    <t>shall mean Millimeters.</t>
  </si>
  <si>
    <t>"Kg"</t>
  </si>
  <si>
    <t>shall mean Kilograms.</t>
  </si>
  <si>
    <t>"No."</t>
  </si>
  <si>
    <t>shall mean Number.</t>
  </si>
  <si>
    <t>"m.s"</t>
  </si>
  <si>
    <t>shall mean Measured separately.</t>
  </si>
  <si>
    <t>"Ditto "</t>
  </si>
  <si>
    <t>shall mean as described before or as above described.</t>
  </si>
  <si>
    <t>D</t>
  </si>
  <si>
    <t>PROGRESS SCHEDULE</t>
  </si>
  <si>
    <t xml:space="preserve">The Contractor shall, upon receiving instructions to proceed with the work, draw up a Time </t>
  </si>
  <si>
    <t xml:space="preserve">and Progress Schedule setting out the order in which the Works are to be carried out with the </t>
  </si>
  <si>
    <t xml:space="preserve">appropriate dates thereof. This Time and Progress Schedule is to be agreed with the Architect </t>
  </si>
  <si>
    <t xml:space="preserve">and no deviation from the order set out in this Schedule will be permitted without the written </t>
  </si>
  <si>
    <t xml:space="preserve">consent of the Architect. The Main Contractor will be responsible for arranging the above </t>
  </si>
  <si>
    <t xml:space="preserve">programme with all Sub-Contractors including the Nominated Sub-Contractors and Nominated </t>
  </si>
  <si>
    <t xml:space="preserve">Suppliers. </t>
  </si>
  <si>
    <t>E</t>
  </si>
  <si>
    <t>FIGURED DIMENSIONS</t>
  </si>
  <si>
    <t xml:space="preserve">Figured dimensions are to be followed in preference to dimensions scaled from the Drawings; </t>
  </si>
  <si>
    <t xml:space="preserve">but whenever possible dimensions are to be taken on the Site or from the Buildings. Before </t>
  </si>
  <si>
    <t xml:space="preserve">any work is commenced by Sub-Contractors or Specialist Firms, dimensions must be checked </t>
  </si>
  <si>
    <t xml:space="preserve">on the Site and/or buildings and agreed with the Contractor, irrespective of the comparable </t>
  </si>
  <si>
    <t xml:space="preserve">dimensions shown on the Drawings. The Contractor shall be responsible for the accuracy of </t>
  </si>
  <si>
    <t>such dimensions.</t>
  </si>
  <si>
    <t>PROVISIONAL WORK</t>
  </si>
  <si>
    <t>All "provisional" and other work liable to adjustment under this Contract shall be left uncovered</t>
  </si>
  <si>
    <t xml:space="preserve">for a reasonable time to allow all measurements needed for such adjustment to be taken by </t>
  </si>
  <si>
    <t xml:space="preserve">the Quantity Surveyor. Immediately the work is ready for measurement, the Contractor shall </t>
  </si>
  <si>
    <t>give notice to the Quantity Surveyor.</t>
  </si>
  <si>
    <t xml:space="preserve">If the Contractor makes default in these respects he shall, if the Architect so directs, uncover </t>
  </si>
  <si>
    <t>the work at his own expense to enable the measurements to be taken.</t>
  </si>
  <si>
    <t>EXISTING SERVICES</t>
  </si>
  <si>
    <t xml:space="preserve">Prior to commencement of any work the Contractor is to ascertain from the relevant </t>
  </si>
  <si>
    <t xml:space="preserve">Authorities the exact position, depth and level of all existing electric cables, water pipes or </t>
  </si>
  <si>
    <t xml:space="preserve">other services in the area and they shall make whatever provisions may be required by the </t>
  </si>
  <si>
    <t xml:space="preserve">Authorities concerned for the support and protection of such services. Any damage or </t>
  </si>
  <si>
    <t xml:space="preserve">disturbance caused to any services shall be reported immediately to the Architect and the </t>
  </si>
  <si>
    <t>relevant Authority and shall be made good to their satisfaction at the Contractor's expense.</t>
  </si>
  <si>
    <t>TRANSPORT TO AND FROM THE SITE</t>
  </si>
  <si>
    <t xml:space="preserve">The Contractor shall include in their prices for the transport of materials, workmen, etc., to and </t>
  </si>
  <si>
    <t xml:space="preserve">from the Site of the proposed Works, at such hours and by such routes as are permitted by </t>
  </si>
  <si>
    <t>the Authorities.</t>
  </si>
  <si>
    <t>OVERTIME</t>
  </si>
  <si>
    <t xml:space="preserve">The Contractor shall allow in their tender for any extra costs for overtime working they </t>
  </si>
  <si>
    <t>consider will be necessary in order to complete the works by the contract Date of Completion.</t>
  </si>
  <si>
    <t xml:space="preserve">If during the course of the Contract overtime is worked for a specific purpose in accordance </t>
  </si>
  <si>
    <t xml:space="preserve">with a written instruction issued by the Architect,  the Contractor will be reimbursed in respect </t>
  </si>
  <si>
    <t xml:space="preserve">of such overtime to the extent only of the additional net cost of unproductive time payable </t>
  </si>
  <si>
    <t>over and above the basic hourly rates as laid down by the Regulations of Wages and</t>
  </si>
  <si>
    <t xml:space="preserve">Conditions of Employment Act, Building and Construction Industry Wages council and </t>
  </si>
  <si>
    <t>excluding any bonuses, profits and overheads.</t>
  </si>
  <si>
    <t>PUBLIC AND PRIVATE ROADS, PAVEMENTS, ETC.</t>
  </si>
  <si>
    <t xml:space="preserve">The Contractor will be required to make good, at their own expense, any damage they may </t>
  </si>
  <si>
    <t xml:space="preserve">cause to the present road surfaces and pavements within or beyond the boundary of the Site, </t>
  </si>
  <si>
    <t xml:space="preserve">during the period of the Works.  In particular, all existing trees, shrubs, plants, etc., which may </t>
  </si>
  <si>
    <t xml:space="preserve">be destroyed or damaged during the progress of the Works are to be made good by the </t>
  </si>
  <si>
    <t>Contractor to the approval of the Architect.</t>
  </si>
  <si>
    <t>F</t>
  </si>
  <si>
    <t>POLICE REGULATIONS</t>
  </si>
  <si>
    <t xml:space="preserve">The Contractor is to allow for complying with all instructions and regulations of the </t>
  </si>
  <si>
    <t>Police Authorities.</t>
  </si>
  <si>
    <t>CONTRACTORS' SUPERINTENDENCE</t>
  </si>
  <si>
    <t xml:space="preserve">The Contractor shall constantly keep on the Works a literate English-speaking Agent or </t>
  </si>
  <si>
    <t xml:space="preserve">Representative, competent and experienced in the kind of work involved, who shall give </t>
  </si>
  <si>
    <t xml:space="preserve">his whole time to the superintendence of the Works.  Such Agent or Representative shall </t>
  </si>
  <si>
    <t xml:space="preserve">receive on behalf of the Contractor, directions and instructions from the Architect and such </t>
  </si>
  <si>
    <t xml:space="preserve">directions and instructions shall be deemed given to the Contractor in accordance with the </t>
  </si>
  <si>
    <t xml:space="preserve">Conditions of Contract. The Agent shall not be replaced without the specific approval of the </t>
  </si>
  <si>
    <t>Architect.</t>
  </si>
  <si>
    <t xml:space="preserve">It is to be a specific condition of this Contract that the successful Tenderer shall provide </t>
  </si>
  <si>
    <t xml:space="preserve">on site throughout the period from the completion of the substructure to the Date for </t>
  </si>
  <si>
    <t xml:space="preserve">Practical Completion a suitably qualified, experienced and competent person to ensure </t>
  </si>
  <si>
    <t xml:space="preserve">that the works are carried out to the standard required by the specification and detailed </t>
  </si>
  <si>
    <t xml:space="preserve">on the Drawings; and shall ensure that upon any termination of employment a suitable </t>
  </si>
  <si>
    <t>replacement is found.</t>
  </si>
  <si>
    <t xml:space="preserve">Before the Tenderer's offer is accepted the Architect will personally interview the Contractor's </t>
  </si>
  <si>
    <t>proposed Representative.  A curriculum vitae of past experience and qualifications must be</t>
  </si>
  <si>
    <t xml:space="preserve"> provided for the Architect's scrutiny.</t>
  </si>
  <si>
    <t>The Architect's decision will be final regarding the suitability of the proposed Representative.</t>
  </si>
  <si>
    <t>WATER</t>
  </si>
  <si>
    <t xml:space="preserve">All water shall be fresh, clean and pure, free from earthy vegetable or organic matter, acid or </t>
  </si>
  <si>
    <t>alkaline substance in solution or suspension.</t>
  </si>
  <si>
    <t xml:space="preserve">The Contractor shall provide at their own risk and cost all water for use in connection with the </t>
  </si>
  <si>
    <t xml:space="preserve">Works (including the work of Sub-Contractors). The Contractor shall provide at their own </t>
  </si>
  <si>
    <t xml:space="preserve">expense all temporary distribution pipes, storage tanks, meters, etc., and they shall clear </t>
  </si>
  <si>
    <t>away same upon completion of the Works.</t>
  </si>
  <si>
    <t>LIGHTING AND POWER</t>
  </si>
  <si>
    <t xml:space="preserve">The Contractor shall provide at their own risk and cost all artificial lighting and power for use </t>
  </si>
  <si>
    <t xml:space="preserve">on the Works, including all Sub-Contractors' and Specialists' requirements and including all </t>
  </si>
  <si>
    <t>temporary connections, wiring, fittings, etc., and clearing away on completion. The Contractor</t>
  </si>
  <si>
    <t xml:space="preserve"> shall pay all fees and obtain all permits in connection therewith.</t>
  </si>
  <si>
    <t>SAFETY</t>
  </si>
  <si>
    <t xml:space="preserve">In particular there shall  be proper provision of planked footways and guard-rails to scaffolding, </t>
  </si>
  <si>
    <t xml:space="preserve">etc.; protection against falling materials and tools and the Site shall be kept tidy and clear of </t>
  </si>
  <si>
    <t>dangerous rubbish.</t>
  </si>
  <si>
    <t>The Architect shall be empowered to suspend work on the Site should he consider these</t>
  </si>
  <si>
    <t>conditions are not being observed, and no claim arising from such a suspension will be allowed.</t>
  </si>
  <si>
    <t>PROTECTIVE CLOTHING</t>
  </si>
  <si>
    <t xml:space="preserve">The Contractor shall provide all protective or any other special  clothing or equipment for their </t>
  </si>
  <si>
    <t xml:space="preserve">employees that may be necessary. </t>
  </si>
  <si>
    <t xml:space="preserve">These shall include, inter-alia, safety helmets, gloves, goggles, earmuffs, gumboots, steel </t>
  </si>
  <si>
    <t>toed boots, overalls, etc according to the type of work. The Contractor shall ensure</t>
  </si>
  <si>
    <t>that all safety and protective gear are worn by all staff on site at all times</t>
  </si>
  <si>
    <t xml:space="preserve">   </t>
  </si>
  <si>
    <t>MATERIALS AND WORKMANSHIP</t>
  </si>
  <si>
    <t>GENERALLY</t>
  </si>
  <si>
    <t xml:space="preserve">All materials shall be new unless otherwise directed or permitted by the Architect and in all </t>
  </si>
  <si>
    <t xml:space="preserve">cases where the quality of goods or materials is not described or otherwise specified, is to be </t>
  </si>
  <si>
    <t xml:space="preserve">the best quality obtainable in the ordinary meaning of the word "best" and not merely a trade </t>
  </si>
  <si>
    <t>signification of that word.</t>
  </si>
  <si>
    <t xml:space="preserve">All materials and workmanship shall, unless otherwise specified or described, conform to the </t>
  </si>
  <si>
    <t xml:space="preserve">appropriate Kenya Bureau of Standards or British Standards Institution Specification current </t>
  </si>
  <si>
    <t>at the date of tender.</t>
  </si>
  <si>
    <t xml:space="preserve">The Contractor shall order all materials to be obtained from overseas immediately after the </t>
  </si>
  <si>
    <t xml:space="preserve">Contract is signed and shall also order materials to be obtained from local sources as early as </t>
  </si>
  <si>
    <t>necessary to ensure that such materials are on Site when required for use in the Works.</t>
  </si>
  <si>
    <t xml:space="preserve">The Contractor shall be responsible for and shall replace or make good at their own expense </t>
  </si>
  <si>
    <t>any materials lost or damaged.</t>
  </si>
  <si>
    <t xml:space="preserve">The Works throughout shall be executed by skilled workmen well versed in their respective </t>
  </si>
  <si>
    <t>trades.</t>
  </si>
  <si>
    <t>REJECTED WORKMANSHIP OR MATERIALS</t>
  </si>
  <si>
    <t xml:space="preserve">Any workmanship or materials not complying with the specific requirements or approved </t>
  </si>
  <si>
    <t xml:space="preserve">samples or which have been damaged, contaminated or have deteriorated, must immediately </t>
  </si>
  <si>
    <t>be removed from the Site and replaced at the Contractor's expense, as required.</t>
  </si>
  <si>
    <t>PROPRIETARY MATERIALS</t>
  </si>
  <si>
    <t xml:space="preserve">Where proprietary materials are specified herein-after the Contractor may propose the use of </t>
  </si>
  <si>
    <t>materials of other manufacture but equal quality for approval by the Architect.</t>
  </si>
  <si>
    <t xml:space="preserve">All materials and goods, where specified to be obtained from a particular manufacturer or </t>
  </si>
  <si>
    <t xml:space="preserve">         </t>
  </si>
  <si>
    <t>supplier are to be used or fixed strictly in accordance with their instructions.</t>
  </si>
  <si>
    <t>SAMPLES</t>
  </si>
  <si>
    <t xml:space="preserve">The Contractor shall furnish at the earliest possible opportunity before work commences and </t>
  </si>
  <si>
    <t xml:space="preserve">at his own cost, any samples of materials or workman-ship that may be called for by the </t>
  </si>
  <si>
    <t xml:space="preserve">Architect for his approval or rejection, and any further samples in the case of rejection until </t>
  </si>
  <si>
    <t xml:space="preserve">such samples are approved by the Architect and such samples, when approved, shall be the </t>
  </si>
  <si>
    <t>minimum standard for the work to which they apply.</t>
  </si>
  <si>
    <t>CONCRETE TESTS</t>
  </si>
  <si>
    <t xml:space="preserve">Concrete test cubes I.e. per set of three as later described, including testing fees, labour </t>
  </si>
  <si>
    <t>and materials, making moulds, transport and handling etc.. and ensuing copies of tests</t>
  </si>
  <si>
    <t xml:space="preserve"> are promptly dispatched to the Architect's and Quantity Surveyor's offices.  </t>
  </si>
  <si>
    <t>Successful tests only (Provisional)</t>
  </si>
  <si>
    <t xml:space="preserve">              </t>
  </si>
  <si>
    <t>TEMPORARY WORKS</t>
  </si>
  <si>
    <t>SPACE AND SERVICES FOR THE ARCHITECT</t>
  </si>
  <si>
    <t xml:space="preserve">The Contractor shall provide where directed within the site, site offices and clean toilet facilities </t>
  </si>
  <si>
    <t>for the sole use of the Architect and their representatives to the satisfaction of the Local</t>
  </si>
  <si>
    <t xml:space="preserve">Authorities. The offices shall be provided with adequate furniture and the contractor shall </t>
  </si>
  <si>
    <t xml:space="preserve">provide the services of a sweeper, pay all charges and keep the facilities in a clean and </t>
  </si>
  <si>
    <t xml:space="preserve">sanitary condition during the whole period of the Works.  In particular, the Contractor is to </t>
  </si>
  <si>
    <t xml:space="preserve">note that the station will continue with operations during the period of the works and a </t>
  </si>
  <si>
    <t xml:space="preserve">separate office and store shall be provided for full time use by the station dealer. Equally, </t>
  </si>
  <si>
    <t xml:space="preserve">separate sanitary amenities shall be provided for the station staff to the satisfaction of the </t>
  </si>
  <si>
    <t>Architect and local authorities.</t>
  </si>
  <si>
    <t xml:space="preserve">TELEPHONE                             </t>
  </si>
  <si>
    <t xml:space="preserve">The Contractor shall provide a telephone connection to the town exchange for the period of </t>
  </si>
  <si>
    <t xml:space="preserve">the Works, and shall pay all fees and rental for the same. The telephone connection shall </t>
  </si>
  <si>
    <t>remain on site until completion of the works.</t>
  </si>
  <si>
    <t>SANITATION</t>
  </si>
  <si>
    <t xml:space="preserve">The Contractor shall make arrangements for the necessary toilet facilities for their staff and </t>
  </si>
  <si>
    <t xml:space="preserve">workmen to the requirements and satisfaction of the Health authorities and maintain the same </t>
  </si>
  <si>
    <t xml:space="preserve">in a thoroughly clean and sanitary condition and pay all conservancy fees during the period of </t>
  </si>
  <si>
    <t xml:space="preserve">the Works and remove when no longer required.  </t>
  </si>
  <si>
    <t>PLANT, TOOLS AND SCAFFOLDING</t>
  </si>
  <si>
    <t xml:space="preserve">The Contractor shall provide all necessary hoists, tackle, plant, vehicles, tools and appliances </t>
  </si>
  <si>
    <t xml:space="preserve">of on every description for the due and satisfactory completion of the Works and shall remove </t>
  </si>
  <si>
    <t>same completion.</t>
  </si>
  <si>
    <t xml:space="preserve">The Contractor shall provide, erect and maintain all temporary scaffolding, sufficiently strong </t>
  </si>
  <si>
    <t xml:space="preserve">and efficient for the due performance of the Works, including Sub-contract Works, provide </t>
  </si>
  <si>
    <t xml:space="preserve">special scaffolding as and when required during the Works and remove on completion and </t>
  </si>
  <si>
    <t>make good.</t>
  </si>
  <si>
    <t xml:space="preserve">Such scaffolding shall be constructed of tubular steel or timber of sufficient scantlings and be </t>
  </si>
  <si>
    <t>provided with planked footways and guard-rails to approval.</t>
  </si>
  <si>
    <t xml:space="preserve">All such plant, tools and scaffolding shall comply with all regulations whether general or local, in </t>
  </si>
  <si>
    <t>force throughout the period of the Contract and shall be altered or adapted during the Contract</t>
  </si>
  <si>
    <t>as may be necessary to comply with any amendments in or additions to such regulations.</t>
  </si>
  <si>
    <t xml:space="preserve">Scaffolding is not measured hereinafter, and the Contractor must allow here or in his rates for </t>
  </si>
  <si>
    <t>the above.</t>
  </si>
  <si>
    <t>EXISTING AND ADJACENT PROPERTY</t>
  </si>
  <si>
    <t xml:space="preserve">The Contractor must take all steps necessary to safeguard existing and adjacent property, </t>
  </si>
  <si>
    <t xml:space="preserve">make good at their own expense any damage to persons or property caused thereon, and </t>
  </si>
  <si>
    <t>hold the Employer indemnified against any such claim arising.</t>
  </si>
  <si>
    <t xml:space="preserve">The Contractor will be held fully responsible for the safety of the existing and adjacent buildings </t>
  </si>
  <si>
    <t>and for any damage caused in consequence of these Works. They must reinstate all damages</t>
  </si>
  <si>
    <t>at his own expense and indemnify the Employer against any loss.</t>
  </si>
  <si>
    <t xml:space="preserve">The Contractor must take such steps and exercise such care and diligence as to minimize </t>
  </si>
  <si>
    <t xml:space="preserve">nuisance from dust, noise or any other cause to the occupiers of the existing and adjacent </t>
  </si>
  <si>
    <t xml:space="preserve">property. </t>
  </si>
  <si>
    <t>HOARDING</t>
  </si>
  <si>
    <t xml:space="preserve">The Contractor shall enclose the site areas under which work is carried out, with </t>
  </si>
  <si>
    <t>1.80 meter high barbed wire fence comprising treated blue gum poles at centres not</t>
  </si>
  <si>
    <t>exceeding 3.0meters and 6No barbed wire strands at equal spacing</t>
  </si>
  <si>
    <t>The contractors attention is drawn to the fact that some areas of the site are</t>
  </si>
  <si>
    <t>already built up and shall be in use during the currency of this project. As such</t>
  </si>
  <si>
    <t>the contractor must allow for keeping his/her employees from interfering with</t>
  </si>
  <si>
    <t>such other users and preventing and minimizing any nuisance arising from dust,</t>
  </si>
  <si>
    <t>noise or by way of trespass.</t>
  </si>
  <si>
    <r>
      <t>Allow for Provisional length of 100 meters @</t>
    </r>
    <r>
      <rPr>
        <u/>
        <sz val="11"/>
        <rFont val="Tahoma"/>
        <family val="2"/>
      </rPr>
      <t xml:space="preserve">                 </t>
    </r>
    <r>
      <rPr>
        <sz val="11"/>
        <rFont val="Tahoma"/>
        <family val="2"/>
      </rPr>
      <t>(tenderer to insert rate and extend)</t>
    </r>
  </si>
  <si>
    <t>WATCHING AND LIGHTING</t>
  </si>
  <si>
    <t xml:space="preserve">The Contractor shall provide at their risk and cost all watching and lighting as necessary to </t>
  </si>
  <si>
    <t>safeguard the Works, plant and materials against damage and theft.</t>
  </si>
  <si>
    <t>SIGNBOARD</t>
  </si>
  <si>
    <t xml:space="preserve">The Signboard and lettering on same for the display of the General and Sub-Contractors' </t>
  </si>
  <si>
    <t>names shall be of an approved size with the Employer's name painted thereon. The Architect's</t>
  </si>
  <si>
    <t xml:space="preserve">Quantity Surveyor's and other Consultants' names shall be printed in 50 mm letters all to the </t>
  </si>
  <si>
    <t xml:space="preserve">Architect's approved design. No other signboard or advertising will be permitted without prior </t>
  </si>
  <si>
    <t>permission from the Architect.</t>
  </si>
  <si>
    <t>PRIME COST RATES</t>
  </si>
  <si>
    <t xml:space="preserve">Where description of items include a P.C. rate per unit this rate is to cover the net supply </t>
  </si>
  <si>
    <t xml:space="preserve">cost of the unit only.  The Contractor's price must include for the cost of the unit at the rate </t>
  </si>
  <si>
    <t>stated, plus waste, taking delivery, storage, fixing in position, profit and overheads.</t>
  </si>
  <si>
    <t xml:space="preserve">The actual net cost per unit will be adjusted within the Final Account against the P.C. rate </t>
  </si>
  <si>
    <t>stated.</t>
  </si>
  <si>
    <t>PROTECTION AND CLEANING</t>
  </si>
  <si>
    <t>PROTECTION</t>
  </si>
  <si>
    <t>The Contractor  shall  cover up  and protect  from  damage, including damage from inclement</t>
  </si>
  <si>
    <t xml:space="preserve">weather, all finished work and unfixed materials, including that of Sub-Contractors, etc., to the </t>
  </si>
  <si>
    <t xml:space="preserve">satisfaction of the Architect until the completion of the Contract.    </t>
  </si>
  <si>
    <t>CLEANING</t>
  </si>
  <si>
    <t xml:space="preserve">The Contractor shall, upon completion of the Works, at their own expense, remove and clear </t>
  </si>
  <si>
    <t xml:space="preserve">away all surplus excavated materials, plant, rubbish and unused materials and shall leave the </t>
  </si>
  <si>
    <t xml:space="preserve">whole of the Site and Works in a clean and tidy state to the satisfaction of the Architect, </t>
  </si>
  <si>
    <t xml:space="preserve">including clearing away and making good all traces of temporary access roads, offices, sheds, </t>
  </si>
  <si>
    <t>camps, etc.  Particular care shall be taken to leave clean all floors and windows and to remove</t>
  </si>
  <si>
    <t xml:space="preserve">       </t>
  </si>
  <si>
    <t xml:space="preserve">all paint and cement stains. They shall also, at the discretion of the Architect, remove all </t>
  </si>
  <si>
    <t xml:space="preserve">rubbish and dirt as it accumulates. The Contractor is to find their own dump and shall pay </t>
  </si>
  <si>
    <t>all charges in connection therewith.</t>
  </si>
  <si>
    <t xml:space="preserve"> Collection</t>
  </si>
  <si>
    <t>Brought forward from Page</t>
  </si>
  <si>
    <t>1/4</t>
  </si>
  <si>
    <t>1/5</t>
  </si>
  <si>
    <t>1/6</t>
  </si>
  <si>
    <t>1/7</t>
  </si>
  <si>
    <t>1/8</t>
  </si>
  <si>
    <t>1/9</t>
  </si>
  <si>
    <t>1/10</t>
  </si>
  <si>
    <t>1/11</t>
  </si>
  <si>
    <t>TOTAL FOR SECTION 1: PRELIMINARIES AND GENERAL DESCRIPTIONS CARRIED TO GRAND SUMMARY</t>
  </si>
  <si>
    <t>ELEMENT NO. 1 : SITE PREPARATION</t>
  </si>
  <si>
    <t>Clear site of all bushes and debris. Grab up roots and</t>
  </si>
  <si>
    <r>
      <t>m</t>
    </r>
    <r>
      <rPr>
        <vertAlign val="superscript"/>
        <sz val="10"/>
        <color indexed="8"/>
        <rFont val="Arial"/>
        <family val="2"/>
      </rPr>
      <t>2</t>
    </r>
  </si>
  <si>
    <t>burn the arisings</t>
  </si>
  <si>
    <t xml:space="preserve">Load, wheel and cart deposit and spread surplus excavated </t>
  </si>
  <si>
    <t xml:space="preserve">material where directed on site at a distance not exceeding  </t>
  </si>
  <si>
    <t>100 meters</t>
  </si>
  <si>
    <t>Item</t>
  </si>
  <si>
    <t>Total carried to summary</t>
  </si>
  <si>
    <t>$</t>
  </si>
  <si>
    <t>ELEMENT NO. 2 : SUBSTRUCTURES (PROVISIONAL)</t>
  </si>
  <si>
    <t xml:space="preserve">Excavations including maintaining and supporting sides </t>
  </si>
  <si>
    <t>and keeping free from water, mud and fallen material</t>
  </si>
  <si>
    <t>Top soil excavation average 200mm deep</t>
  </si>
  <si>
    <r>
      <t>m</t>
    </r>
    <r>
      <rPr>
        <vertAlign val="superscript"/>
        <sz val="10"/>
        <color indexed="8"/>
        <rFont val="Arial"/>
        <family val="2"/>
      </rPr>
      <t>3</t>
    </r>
  </si>
  <si>
    <t>Excavate for foundation not exceeding 0.3</t>
  </si>
  <si>
    <t>meters deep, starting from stripped levels</t>
  </si>
  <si>
    <t>Extra over for excavation in rock</t>
  </si>
  <si>
    <t xml:space="preserve">Ditto </t>
  </si>
  <si>
    <t>Column bases</t>
  </si>
  <si>
    <t>Planking and strutting</t>
  </si>
  <si>
    <t xml:space="preserve">Allow for keeping foundations free from water, mud, fallen </t>
  </si>
  <si>
    <t>materials, etc.</t>
  </si>
  <si>
    <t>LS</t>
  </si>
  <si>
    <t>Disposal</t>
  </si>
  <si>
    <t xml:space="preserve">Return, fill and ram selected excavated material around </t>
  </si>
  <si>
    <t>foundations</t>
  </si>
  <si>
    <t xml:space="preserve">Load, wheel and cart deposit and spread surplus </t>
  </si>
  <si>
    <t xml:space="preserve">excavated material where directed on site at a </t>
  </si>
  <si>
    <t>distance not exceeding  100 meters</t>
  </si>
  <si>
    <t>Hardcore or other approved filling, as described</t>
  </si>
  <si>
    <t xml:space="preserve">300mm thick well compacted hardcore filling blinded with </t>
  </si>
  <si>
    <t xml:space="preserve">25mm thick quarry dust layer to receive surface bed </t>
  </si>
  <si>
    <t>G</t>
  </si>
  <si>
    <t xml:space="preserve">50mm thick Quarry dust  blinding to surfaces of hardcore :rolled </t>
  </si>
  <si>
    <t xml:space="preserve">smooth to receive polytheen sheeting (m.s) </t>
  </si>
  <si>
    <t>Anti-termite treatment</t>
  </si>
  <si>
    <t>H</t>
  </si>
  <si>
    <t xml:space="preserve">Gladiator or equal and approved chemical anti-termite </t>
  </si>
  <si>
    <t xml:space="preserve">treatment, executed complete by an approved specialist </t>
  </si>
  <si>
    <t>under a ten-year guarantee, to surfaces of blinding</t>
  </si>
  <si>
    <t>Damp-proof membrane</t>
  </si>
  <si>
    <t>I</t>
  </si>
  <si>
    <t xml:space="preserve">1000 gauge polythene or other equal and approved </t>
  </si>
  <si>
    <t xml:space="preserve">damp-proof membrane, laid over blinded hardcore </t>
  </si>
  <si>
    <t>(m.s) with 300mm side and end laps (measured</t>
  </si>
  <si>
    <t>nett-allow for laps)</t>
  </si>
  <si>
    <t>Plain concrete class 15 in:</t>
  </si>
  <si>
    <t xml:space="preserve">100mm blinding </t>
  </si>
  <si>
    <t>Ditto for column bases</t>
  </si>
  <si>
    <t xml:space="preserve">Insitu concrete class 25/20 , vibrated and reinforced with 60mm thick </t>
  </si>
  <si>
    <t xml:space="preserve">maximum aggregate size in as described, in:- </t>
  </si>
  <si>
    <t>SLABS</t>
  </si>
  <si>
    <t xml:space="preserve">200mm thick surface bed laid in bays including all </t>
  </si>
  <si>
    <t>necessary formwork</t>
  </si>
  <si>
    <t>Ditto:</t>
  </si>
  <si>
    <t>Suspended slab</t>
  </si>
  <si>
    <t>Roof slab</t>
  </si>
  <si>
    <t>Cement and sand (1:3) screeds, backings, beds etc</t>
  </si>
  <si>
    <t>25mm Thick cement/sand (1:4) screed finish</t>
  </si>
  <si>
    <t>Floor slab</t>
  </si>
  <si>
    <t>Painting</t>
  </si>
  <si>
    <t xml:space="preserve">Prepare surfaces and apply three coats gloss oil paint  as 'Crown' </t>
  </si>
  <si>
    <t xml:space="preserve">or equal and approved manufacturer(s) on concrete and masonry </t>
  </si>
  <si>
    <t>surfaces: measured overall on both sides</t>
  </si>
  <si>
    <t>Plastered surfaces internally and externally</t>
  </si>
  <si>
    <t>MAIN SUMMARY</t>
  </si>
  <si>
    <t>ELEMENT</t>
  </si>
  <si>
    <t>5/1</t>
  </si>
  <si>
    <t>5/2</t>
  </si>
  <si>
    <t>5/6</t>
  </si>
  <si>
    <t>5/8</t>
  </si>
  <si>
    <t>5/9</t>
  </si>
  <si>
    <t>Grand Total</t>
  </si>
  <si>
    <t>TOTAL FOR SECTION 5: CARRIED TO GRAND SUMMARY</t>
  </si>
  <si>
    <t>ELEMENT NO. 3 : STEEL FRAME</t>
  </si>
  <si>
    <t>50mm dia. GI pipes forming framework as described</t>
  </si>
  <si>
    <t>Columns</t>
  </si>
  <si>
    <t>Beams</t>
  </si>
  <si>
    <t>Assemble all materials and construct a steel frame to support</t>
  </si>
  <si>
    <t xml:space="preserve">solar panels. The contrator is reminded to cost all materials </t>
  </si>
  <si>
    <t xml:space="preserve">labour: cutting, hoisting, placing welding, bolting priming with red oxide, </t>
  </si>
  <si>
    <t>painting and fixing of panels on the structure</t>
  </si>
  <si>
    <t>50mm x 3mm thick steel angle bars</t>
  </si>
  <si>
    <t>ELEMENT NO. 4 : CONCRETE WORKS</t>
  </si>
  <si>
    <t>ELEMENT NO. 5 : FINISHES</t>
  </si>
  <si>
    <t>Supports</t>
  </si>
  <si>
    <t xml:space="preserve">2.5m length </t>
  </si>
  <si>
    <t>800mm bracings</t>
  </si>
  <si>
    <t>2500mm length</t>
  </si>
  <si>
    <t>4700mm length</t>
  </si>
  <si>
    <t>1500mm height</t>
  </si>
  <si>
    <t>SECTION 2: MOUNTING STRUCTURE</t>
  </si>
  <si>
    <t>MOUNTING STRUCTURE</t>
  </si>
  <si>
    <t>SOLAR INSTALLATIONS</t>
  </si>
  <si>
    <t>SECTION 3: SOLAR PROCUREMENT,DELIVERY &amp; INSTALLATION</t>
  </si>
  <si>
    <r>
      <t xml:space="preserve">The site is located in </t>
    </r>
    <r>
      <rPr>
        <b/>
        <sz val="11"/>
        <rFont val="Tahoma"/>
        <family val="2"/>
      </rPr>
      <t>BAIDOA SOUTHWEST STATE OF SOMALIA</t>
    </r>
  </si>
  <si>
    <t>PROPOSED BAYHAW BOREHOLE REHABILITATION</t>
  </si>
  <si>
    <t>BAIDOA SOUTH WEST STATE</t>
  </si>
  <si>
    <t>BAIDOA SOUTHWEST STATE</t>
  </si>
  <si>
    <t>No. of mounting structures (as per the bidders technical proposal)</t>
  </si>
  <si>
    <t>Provide sum for solar panels procurement, delivery and installation with all the support accessories for a 20KW system as per the bidder techinal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</si>
</sst>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u/>
      <sz val="12"/>
      <name val="Tahoma"/>
      <family val="2"/>
    </font>
    <font>
      <sz val="12"/>
      <color rgb="FFFF0000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  <font>
      <b/>
      <u/>
      <sz val="11"/>
      <name val="Tahoma"/>
      <family val="2"/>
    </font>
    <font>
      <i/>
      <sz val="11"/>
      <name val="Tahoma"/>
      <family val="2"/>
    </font>
    <font>
      <u/>
      <sz val="11"/>
      <name val="Tahoma"/>
      <family val="2"/>
    </font>
    <font>
      <b/>
      <sz val="12"/>
      <color theme="1"/>
      <name val="Tahoma"/>
      <family val="2"/>
    </font>
    <font>
      <vertAlign val="superscript"/>
      <sz val="10"/>
      <color indexed="8"/>
      <name val="Arial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i/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43" fontId="6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left" inden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3" fontId="7" fillId="2" borderId="6" xfId="3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2" fillId="0" borderId="2" xfId="0" applyNumberFormat="1" applyFont="1" applyBorder="1" applyAlignment="1">
      <alignment horizontal="center"/>
    </xf>
    <xf numFmtId="43" fontId="2" fillId="0" borderId="7" xfId="3" applyFont="1" applyBorder="1"/>
    <xf numFmtId="0" fontId="2" fillId="0" borderId="0" xfId="0" applyFont="1"/>
    <xf numFmtId="0" fontId="2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indent="1"/>
    </xf>
    <xf numFmtId="0" fontId="2" fillId="0" borderId="7" xfId="0" applyFont="1" applyFill="1" applyBorder="1" applyAlignment="1"/>
    <xf numFmtId="43" fontId="2" fillId="0" borderId="7" xfId="3" applyFont="1" applyFill="1" applyBorder="1" applyAlignment="1"/>
    <xf numFmtId="0" fontId="2" fillId="0" borderId="0" xfId="0" applyFont="1" applyFill="1" applyAlignment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1" fontId="8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49" fontId="2" fillId="0" borderId="7" xfId="0" quotePrefix="1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3" fontId="9" fillId="0" borderId="7" xfId="3" applyFont="1" applyBorder="1"/>
    <xf numFmtId="4" fontId="2" fillId="0" borderId="7" xfId="0" applyNumberFormat="1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1" fontId="7" fillId="0" borderId="7" xfId="0" applyNumberFormat="1" applyFont="1" applyBorder="1" applyAlignment="1">
      <alignment horizontal="center"/>
    </xf>
    <xf numFmtId="43" fontId="7" fillId="0" borderId="7" xfId="3" applyFont="1" applyBorder="1"/>
    <xf numFmtId="43" fontId="2" fillId="0" borderId="0" xfId="0" applyNumberFormat="1" applyFont="1"/>
    <xf numFmtId="43" fontId="2" fillId="0" borderId="8" xfId="3" applyFont="1" applyBorder="1"/>
    <xf numFmtId="0" fontId="2" fillId="0" borderId="9" xfId="0" applyFont="1" applyBorder="1" applyAlignment="1">
      <alignment horizontal="left" indent="1"/>
    </xf>
    <xf numFmtId="1" fontId="2" fillId="0" borderId="9" xfId="0" applyNumberFormat="1" applyFont="1" applyBorder="1" applyAlignment="1">
      <alignment horizontal="center"/>
    </xf>
    <xf numFmtId="43" fontId="2" fillId="0" borderId="9" xfId="3" applyFont="1" applyBorder="1"/>
    <xf numFmtId="0" fontId="2" fillId="0" borderId="0" xfId="0" applyFont="1" applyBorder="1"/>
    <xf numFmtId="0" fontId="2" fillId="0" borderId="7" xfId="0" applyFont="1" applyBorder="1"/>
    <xf numFmtId="43" fontId="2" fillId="0" borderId="0" xfId="0" applyNumberFormat="1" applyFont="1" applyBorder="1"/>
    <xf numFmtId="164" fontId="2" fillId="0" borderId="7" xfId="0" applyNumberFormat="1" applyFont="1" applyBorder="1"/>
    <xf numFmtId="4" fontId="2" fillId="0" borderId="7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3" fontId="2" fillId="0" borderId="0" xfId="3" applyFont="1" applyBorder="1"/>
    <xf numFmtId="0" fontId="5" fillId="0" borderId="3" xfId="4" applyFont="1" applyBorder="1" applyAlignment="1">
      <alignment horizontal="center"/>
    </xf>
    <xf numFmtId="0" fontId="10" fillId="0" borderId="4" xfId="4" applyFont="1" applyBorder="1" applyAlignment="1">
      <alignment horizontal="left" indent="1"/>
    </xf>
    <xf numFmtId="0" fontId="10" fillId="0" borderId="4" xfId="4" applyFont="1" applyBorder="1"/>
    <xf numFmtId="43" fontId="10" fillId="0" borderId="5" xfId="3" applyFont="1" applyBorder="1"/>
    <xf numFmtId="0" fontId="10" fillId="0" borderId="0" xfId="4" applyFont="1"/>
    <xf numFmtId="0" fontId="5" fillId="0" borderId="1" xfId="4" applyFont="1" applyBorder="1" applyAlignment="1">
      <alignment horizontal="center"/>
    </xf>
    <xf numFmtId="0" fontId="7" fillId="0" borderId="0" xfId="4" applyFont="1" applyBorder="1" applyAlignment="1">
      <alignment horizontal="left" indent="1"/>
    </xf>
    <xf numFmtId="0" fontId="10" fillId="0" borderId="0" xfId="4" applyFont="1" applyBorder="1"/>
    <xf numFmtId="43" fontId="10" fillId="0" borderId="10" xfId="3" applyFont="1" applyBorder="1"/>
    <xf numFmtId="0" fontId="10" fillId="0" borderId="0" xfId="4" applyFont="1" applyBorder="1" applyAlignment="1">
      <alignment horizontal="left" indent="1"/>
    </xf>
    <xf numFmtId="0" fontId="10" fillId="0" borderId="1" xfId="4" applyFont="1" applyBorder="1" applyAlignment="1">
      <alignment horizontal="left" indent="1"/>
    </xf>
    <xf numFmtId="0" fontId="5" fillId="0" borderId="0" xfId="4" applyFont="1" applyBorder="1" applyAlignment="1">
      <alignment horizontal="left" indent="1"/>
    </xf>
    <xf numFmtId="0" fontId="10" fillId="0" borderId="0" xfId="4" applyFont="1" applyAlignment="1">
      <alignment horizontal="left" indent="1"/>
    </xf>
    <xf numFmtId="0" fontId="10" fillId="0" borderId="0" xfId="4" applyFont="1" applyBorder="1" applyAlignment="1">
      <alignment horizontal="left"/>
    </xf>
    <xf numFmtId="0" fontId="11" fillId="0" borderId="0" xfId="4" applyFont="1" applyBorder="1" applyAlignment="1">
      <alignment horizontal="left"/>
    </xf>
    <xf numFmtId="0" fontId="5" fillId="0" borderId="11" xfId="4" applyFont="1" applyBorder="1" applyAlignment="1">
      <alignment horizontal="center"/>
    </xf>
    <xf numFmtId="0" fontId="10" fillId="0" borderId="12" xfId="4" applyFont="1" applyBorder="1" applyAlignment="1">
      <alignment horizontal="left" indent="1"/>
    </xf>
    <xf numFmtId="0" fontId="10" fillId="0" borderId="12" xfId="4" applyFont="1" applyBorder="1"/>
    <xf numFmtId="43" fontId="10" fillId="0" borderId="13" xfId="3" applyFont="1" applyBorder="1"/>
    <xf numFmtId="0" fontId="5" fillId="0" borderId="6" xfId="4" applyFont="1" applyBorder="1" applyAlignment="1">
      <alignment horizontal="center" vertical="center"/>
    </xf>
    <xf numFmtId="43" fontId="5" fillId="0" borderId="17" xfId="3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7" xfId="4" applyFont="1" applyBorder="1" applyAlignment="1">
      <alignment horizontal="center"/>
    </xf>
    <xf numFmtId="0" fontId="10" fillId="0" borderId="0" xfId="4" applyFont="1" applyFill="1" applyBorder="1" applyAlignment="1">
      <alignment horizontal="left" indent="1"/>
    </xf>
    <xf numFmtId="43" fontId="10" fillId="0" borderId="18" xfId="3" applyFont="1" applyBorder="1"/>
    <xf numFmtId="0" fontId="5" fillId="0" borderId="0" xfId="4" applyFont="1" applyFill="1" applyBorder="1" applyAlignment="1">
      <alignment horizontal="left" indent="1"/>
    </xf>
    <xf numFmtId="0" fontId="5" fillId="0" borderId="0" xfId="4" applyFont="1" applyBorder="1" applyAlignment="1"/>
    <xf numFmtId="0" fontId="12" fillId="0" borderId="0" xfId="4" applyFont="1" applyBorder="1" applyAlignment="1">
      <alignment horizontal="left"/>
    </xf>
    <xf numFmtId="0" fontId="10" fillId="0" borderId="1" xfId="4" applyFont="1" applyFill="1" applyBorder="1" applyAlignment="1">
      <alignment horizontal="left" indent="1"/>
    </xf>
    <xf numFmtId="0" fontId="5" fillId="0" borderId="0" xfId="6" applyFont="1" applyBorder="1" applyAlignment="1">
      <alignment horizontal="left"/>
    </xf>
    <xf numFmtId="0" fontId="13" fillId="0" borderId="0" xfId="5" applyFont="1" applyBorder="1"/>
    <xf numFmtId="0" fontId="5" fillId="0" borderId="1" xfId="4" applyFont="1" applyFill="1" applyBorder="1" applyAlignment="1">
      <alignment horizontal="left" indent="1"/>
    </xf>
    <xf numFmtId="43" fontId="10" fillId="0" borderId="19" xfId="3" applyFont="1" applyBorder="1"/>
    <xf numFmtId="0" fontId="5" fillId="0" borderId="0" xfId="4" applyFont="1" applyBorder="1"/>
    <xf numFmtId="0" fontId="5" fillId="0" borderId="20" xfId="4" applyFont="1" applyBorder="1" applyAlignment="1">
      <alignment horizontal="center"/>
    </xf>
    <xf numFmtId="43" fontId="5" fillId="0" borderId="18" xfId="3" applyFont="1" applyBorder="1"/>
    <xf numFmtId="0" fontId="5" fillId="0" borderId="20" xfId="4" applyFont="1" applyBorder="1"/>
    <xf numFmtId="0" fontId="14" fillId="0" borderId="0" xfId="4" applyFont="1" applyFill="1" applyBorder="1" applyAlignment="1">
      <alignment horizontal="left" indent="1"/>
    </xf>
    <xf numFmtId="0" fontId="5" fillId="0" borderId="7" xfId="4" applyFont="1" applyBorder="1" applyAlignment="1">
      <alignment horizontal="center" wrapText="1"/>
    </xf>
    <xf numFmtId="0" fontId="10" fillId="0" borderId="0" xfId="4" applyFont="1" applyBorder="1" applyAlignment="1">
      <alignment wrapText="1"/>
    </xf>
    <xf numFmtId="43" fontId="10" fillId="0" borderId="18" xfId="3" applyFont="1" applyBorder="1" applyAlignment="1">
      <alignment wrapText="1"/>
    </xf>
    <xf numFmtId="0" fontId="10" fillId="0" borderId="0" xfId="4" applyFont="1" applyAlignment="1">
      <alignment wrapText="1"/>
    </xf>
    <xf numFmtId="0" fontId="13" fillId="0" borderId="0" xfId="4" applyFont="1" applyFill="1" applyBorder="1" applyAlignment="1">
      <alignment horizontal="left" indent="1"/>
    </xf>
    <xf numFmtId="0" fontId="14" fillId="0" borderId="1" xfId="4" applyFont="1" applyFill="1" applyBorder="1" applyAlignment="1">
      <alignment horizontal="left" indent="1"/>
    </xf>
    <xf numFmtId="0" fontId="5" fillId="0" borderId="0" xfId="4" applyFont="1"/>
    <xf numFmtId="0" fontId="5" fillId="0" borderId="0" xfId="4" applyFont="1" applyBorder="1" applyAlignment="1">
      <alignment horizontal="center"/>
    </xf>
    <xf numFmtId="0" fontId="10" fillId="0" borderId="20" xfId="4" applyFont="1" applyBorder="1"/>
    <xf numFmtId="0" fontId="13" fillId="0" borderId="0" xfId="4" applyFont="1" applyBorder="1" applyAlignment="1">
      <alignment horizontal="left"/>
    </xf>
    <xf numFmtId="43" fontId="10" fillId="0" borderId="10" xfId="3" applyFont="1" applyBorder="1" applyAlignment="1">
      <alignment horizontal="right"/>
    </xf>
    <xf numFmtId="16" fontId="10" fillId="0" borderId="0" xfId="4" quotePrefix="1" applyNumberFormat="1" applyFont="1" applyBorder="1" applyAlignment="1">
      <alignment horizontal="center"/>
    </xf>
    <xf numFmtId="43" fontId="10" fillId="0" borderId="0" xfId="4" applyNumberFormat="1" applyFont="1" applyBorder="1"/>
    <xf numFmtId="0" fontId="10" fillId="0" borderId="0" xfId="4" applyFont="1" applyBorder="1" applyAlignment="1">
      <alignment horizontal="center"/>
    </xf>
    <xf numFmtId="16" fontId="10" fillId="0" borderId="0" xfId="4" quotePrefix="1" applyNumberFormat="1" applyFont="1" applyBorder="1"/>
    <xf numFmtId="43" fontId="10" fillId="0" borderId="5" xfId="3" applyFont="1" applyBorder="1" applyAlignment="1">
      <alignment horizontal="right"/>
    </xf>
    <xf numFmtId="43" fontId="5" fillId="0" borderId="18" xfId="3" applyFont="1" applyBorder="1" applyAlignment="1">
      <alignment horizontal="right" vertical="center"/>
    </xf>
    <xf numFmtId="43" fontId="10" fillId="0" borderId="18" xfId="3" applyFont="1" applyBorder="1" applyAlignment="1">
      <alignment horizontal="right" vertical="center"/>
    </xf>
    <xf numFmtId="43" fontId="10" fillId="0" borderId="21" xfId="3" applyFont="1" applyBorder="1" applyAlignment="1">
      <alignment horizontal="right"/>
    </xf>
    <xf numFmtId="43" fontId="10" fillId="0" borderId="18" xfId="3" applyFont="1" applyBorder="1" applyAlignment="1">
      <alignment horizontal="right"/>
    </xf>
    <xf numFmtId="43" fontId="10" fillId="0" borderId="0" xfId="3" applyFont="1" applyBorder="1" applyAlignment="1">
      <alignment horizontal="right"/>
    </xf>
    <xf numFmtId="0" fontId="13" fillId="0" borderId="0" xfId="5" applyFont="1" applyBorder="1" applyAlignment="1">
      <alignment horizontal="left" vertical="center" indent="1"/>
    </xf>
    <xf numFmtId="0" fontId="13" fillId="0" borderId="0" xfId="5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Alignment="1">
      <alignment horizontal="left"/>
    </xf>
    <xf numFmtId="43" fontId="10" fillId="0" borderId="0" xfId="3" applyFont="1" applyBorder="1"/>
    <xf numFmtId="0" fontId="5" fillId="0" borderId="0" xfId="4" applyFont="1" applyAlignment="1">
      <alignment horizontal="center"/>
    </xf>
    <xf numFmtId="43" fontId="10" fillId="0" borderId="0" xfId="3" applyFont="1"/>
    <xf numFmtId="0" fontId="2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6" fillId="3" borderId="6" xfId="0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3" fontId="7" fillId="3" borderId="6" xfId="2" applyNumberFormat="1" applyFont="1" applyFill="1" applyBorder="1" applyAlignment="1">
      <alignment horizontal="center" vertical="center"/>
    </xf>
    <xf numFmtId="3" fontId="7" fillId="3" borderId="6" xfId="2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/>
    <xf numFmtId="4" fontId="2" fillId="0" borderId="0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indent="1"/>
    </xf>
    <xf numFmtId="0" fontId="8" fillId="0" borderId="0" xfId="0" applyFont="1" applyFill="1" applyBorder="1" applyAlignment="1"/>
    <xf numFmtId="4" fontId="2" fillId="0" borderId="10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1"/>
    </xf>
    <xf numFmtId="4" fontId="7" fillId="0" borderId="7" xfId="0" applyNumberFormat="1" applyFont="1" applyFill="1" applyBorder="1" applyAlignment="1">
      <alignment horizontal="center"/>
    </xf>
    <xf numFmtId="43" fontId="7" fillId="0" borderId="7" xfId="3" applyFont="1" applyFill="1" applyBorder="1" applyAlignment="1"/>
    <xf numFmtId="0" fontId="18" fillId="0" borderId="0" xfId="0" applyFont="1" applyFill="1" applyBorder="1" applyAlignment="1">
      <alignment horizontal="left" indent="1"/>
    </xf>
    <xf numFmtId="0" fontId="19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4" fontId="2" fillId="0" borderId="1" xfId="0" applyNumberFormat="1" applyFont="1" applyFill="1" applyBorder="1" applyAlignment="1">
      <alignment horizontal="center"/>
    </xf>
    <xf numFmtId="43" fontId="2" fillId="0" borderId="2" xfId="3" applyFont="1" applyFill="1" applyBorder="1" applyAlignment="1"/>
    <xf numFmtId="43" fontId="7" fillId="0" borderId="9" xfId="3" applyFont="1" applyFill="1" applyBorder="1" applyAlignment="1"/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indent="1"/>
    </xf>
    <xf numFmtId="0" fontId="2" fillId="0" borderId="12" xfId="0" applyFont="1" applyFill="1" applyBorder="1" applyAlignment="1"/>
    <xf numFmtId="4" fontId="2" fillId="0" borderId="9" xfId="0" applyNumberFormat="1" applyFont="1" applyFill="1" applyBorder="1" applyAlignment="1">
      <alignment horizontal="center"/>
    </xf>
    <xf numFmtId="43" fontId="2" fillId="0" borderId="9" xfId="3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0" xfId="8" applyFont="1" applyFill="1" applyBorder="1" applyAlignment="1">
      <alignment horizontal="left" indent="1"/>
    </xf>
    <xf numFmtId="0" fontId="8" fillId="0" borderId="12" xfId="0" applyFont="1" applyFill="1" applyBorder="1" applyAlignment="1">
      <alignment horizontal="left" indent="1"/>
    </xf>
    <xf numFmtId="43" fontId="2" fillId="0" borderId="7" xfId="9" applyFont="1" applyFill="1" applyBorder="1" applyAlignment="1"/>
    <xf numFmtId="0" fontId="18" fillId="0" borderId="0" xfId="0" applyNumberFormat="1" applyFont="1" applyFill="1" applyBorder="1" applyAlignment="1">
      <alignment horizontal="left" indent="1"/>
    </xf>
    <xf numFmtId="49" fontId="2" fillId="0" borderId="0" xfId="0" applyNumberFormat="1" applyFont="1" applyFill="1" applyBorder="1" applyAlignment="1">
      <alignment horizontal="left" indent="1"/>
    </xf>
    <xf numFmtId="4" fontId="2" fillId="0" borderId="7" xfId="0" quotePrefix="1" applyNumberFormat="1" applyFont="1" applyFill="1" applyBorder="1" applyAlignment="1">
      <alignment horizontal="center"/>
    </xf>
    <xf numFmtId="0" fontId="2" fillId="0" borderId="9" xfId="0" applyFont="1" applyFill="1" applyBorder="1" applyAlignment="1"/>
    <xf numFmtId="43" fontId="7" fillId="0" borderId="2" xfId="3" applyFont="1" applyFill="1" applyBorder="1" applyAlignment="1"/>
    <xf numFmtId="43" fontId="2" fillId="0" borderId="8" xfId="3" applyFont="1" applyFill="1" applyBorder="1" applyAlignment="1"/>
    <xf numFmtId="0" fontId="20" fillId="0" borderId="1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1"/>
    </xf>
    <xf numFmtId="4" fontId="8" fillId="0" borderId="0" xfId="0" applyNumberFormat="1" applyFont="1" applyFill="1" applyBorder="1" applyAlignment="1">
      <alignment horizontal="left" indent="1"/>
    </xf>
    <xf numFmtId="4" fontId="18" fillId="0" borderId="7" xfId="0" applyNumberFormat="1" applyFont="1" applyFill="1" applyBorder="1" applyAlignment="1">
      <alignment horizontal="center"/>
    </xf>
    <xf numFmtId="43" fontId="8" fillId="0" borderId="7" xfId="3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2" fillId="0" borderId="7" xfId="1" quotePrefix="1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left" indent="1"/>
    </xf>
    <xf numFmtId="0" fontId="8" fillId="0" borderId="0" xfId="5" applyFont="1" applyFill="1" applyBorder="1" applyAlignment="1"/>
    <xf numFmtId="4" fontId="2" fillId="0" borderId="7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3" fontId="7" fillId="0" borderId="7" xfId="3" applyFont="1" applyFill="1" applyBorder="1" applyAlignment="1">
      <alignment vertical="center"/>
    </xf>
    <xf numFmtId="43" fontId="7" fillId="0" borderId="23" xfId="3" applyFont="1" applyFill="1" applyBorder="1" applyAlignment="1"/>
    <xf numFmtId="4" fontId="3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8" fillId="0" borderId="1" xfId="0" applyFont="1" applyFill="1" applyBorder="1" applyAlignment="1">
      <alignment horizontal="center"/>
    </xf>
    <xf numFmtId="0" fontId="8" fillId="0" borderId="1" xfId="5" applyFont="1" applyFill="1" applyBorder="1" applyAlignment="1">
      <alignment horizontal="left" indent="1"/>
    </xf>
    <xf numFmtId="0" fontId="7" fillId="0" borderId="10" xfId="0" applyFont="1" applyFill="1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43" fontId="2" fillId="0" borderId="0" xfId="3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4" fontId="2" fillId="0" borderId="7" xfId="1" quotePrefix="1" applyNumberFormat="1" applyFont="1" applyFill="1" applyBorder="1" applyAlignment="1">
      <alignment horizontal="center" vertical="center"/>
    </xf>
    <xf numFmtId="43" fontId="2" fillId="0" borderId="7" xfId="3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4" fontId="5" fillId="0" borderId="14" xfId="5" applyNumberFormat="1" applyFont="1" applyBorder="1" applyAlignment="1">
      <alignment horizontal="center" vertical="center"/>
    </xf>
    <xf numFmtId="4" fontId="5" fillId="0" borderId="15" xfId="5" applyNumberFormat="1" applyFont="1" applyBorder="1" applyAlignment="1">
      <alignment horizontal="center" vertical="center"/>
    </xf>
    <xf numFmtId="4" fontId="5" fillId="0" borderId="16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left" vertical="center" wrapText="1" indent="1"/>
    </xf>
    <xf numFmtId="0" fontId="13" fillId="0" borderId="0" xfId="5" applyFont="1" applyBorder="1" applyAlignment="1">
      <alignment horizontal="left" vertical="center" wrapText="1" indent="1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 wrapText="1" indent="1"/>
    </xf>
    <xf numFmtId="0" fontId="8" fillId="0" borderId="0" xfId="5" applyFont="1" applyFill="1" applyBorder="1" applyAlignment="1">
      <alignment horizontal="left" vertical="center" wrapText="1" indent="1"/>
    </xf>
    <xf numFmtId="0" fontId="8" fillId="0" borderId="10" xfId="5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/>
  </cellXfs>
  <cellStyles count="10">
    <cellStyle name="Comma 2 4" xfId="2"/>
    <cellStyle name="Comma 2 5" xfId="9"/>
    <cellStyle name="Comma 5" xfId="3"/>
    <cellStyle name="Normal" xfId="0" builtinId="0"/>
    <cellStyle name="Normal 10" xfId="6"/>
    <cellStyle name="Normal 14" xfId="7"/>
    <cellStyle name="Normal 2 2 2" xfId="5"/>
    <cellStyle name="Normal 3" xfId="4"/>
    <cellStyle name="Normal_Little Berry CenterTown Houses BQ  155-05 exterrnal works" xfId="8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7"/>
  <sheetViews>
    <sheetView view="pageBreakPreview" topLeftCell="A519" zoomScale="96" zoomScaleNormal="100" zoomScaleSheetLayoutView="96" workbookViewId="0">
      <selection activeCell="B108" sqref="B108"/>
    </sheetView>
  </sheetViews>
  <sheetFormatPr defaultColWidth="3.5703125" defaultRowHeight="14.25" x14ac:dyDescent="0.2"/>
  <cols>
    <col min="1" max="1" width="11.85546875" style="115" customWidth="1"/>
    <col min="2" max="2" width="12.42578125" style="63" customWidth="1"/>
    <col min="3" max="3" width="9" style="55" customWidth="1"/>
    <col min="4" max="4" width="7.42578125" style="55" customWidth="1"/>
    <col min="5" max="6" width="7.5703125" style="55" customWidth="1"/>
    <col min="7" max="7" width="15" style="55" customWidth="1"/>
    <col min="8" max="8" width="9.7109375" style="55" customWidth="1"/>
    <col min="9" max="9" width="14.5703125" style="58" customWidth="1"/>
    <col min="10" max="10" width="14.42578125" style="58" customWidth="1"/>
    <col min="11" max="11" width="19.85546875" style="116" customWidth="1"/>
    <col min="12" max="253" width="9.140625" style="55" customWidth="1"/>
    <col min="254" max="255" width="1.28515625" style="55" customWidth="1"/>
    <col min="256" max="256" width="3.5703125" style="55"/>
    <col min="257" max="257" width="11.85546875" style="55" customWidth="1"/>
    <col min="258" max="258" width="12.42578125" style="55" customWidth="1"/>
    <col min="259" max="259" width="9" style="55" customWidth="1"/>
    <col min="260" max="260" width="7.42578125" style="55" customWidth="1"/>
    <col min="261" max="262" width="7.5703125" style="55" customWidth="1"/>
    <col min="263" max="263" width="15" style="55" customWidth="1"/>
    <col min="264" max="264" width="9.7109375" style="55" customWidth="1"/>
    <col min="265" max="265" width="14.5703125" style="55" customWidth="1"/>
    <col min="266" max="266" width="14.42578125" style="55" customWidth="1"/>
    <col min="267" max="267" width="19.85546875" style="55" customWidth="1"/>
    <col min="268" max="509" width="9.140625" style="55" customWidth="1"/>
    <col min="510" max="511" width="1.28515625" style="55" customWidth="1"/>
    <col min="512" max="512" width="3.5703125" style="55"/>
    <col min="513" max="513" width="11.85546875" style="55" customWidth="1"/>
    <col min="514" max="514" width="12.42578125" style="55" customWidth="1"/>
    <col min="515" max="515" width="9" style="55" customWidth="1"/>
    <col min="516" max="516" width="7.42578125" style="55" customWidth="1"/>
    <col min="517" max="518" width="7.5703125" style="55" customWidth="1"/>
    <col min="519" max="519" width="15" style="55" customWidth="1"/>
    <col min="520" max="520" width="9.7109375" style="55" customWidth="1"/>
    <col min="521" max="521" width="14.5703125" style="55" customWidth="1"/>
    <col min="522" max="522" width="14.42578125" style="55" customWidth="1"/>
    <col min="523" max="523" width="19.85546875" style="55" customWidth="1"/>
    <col min="524" max="765" width="9.140625" style="55" customWidth="1"/>
    <col min="766" max="767" width="1.28515625" style="55" customWidth="1"/>
    <col min="768" max="768" width="3.5703125" style="55"/>
    <col min="769" max="769" width="11.85546875" style="55" customWidth="1"/>
    <col min="770" max="770" width="12.42578125" style="55" customWidth="1"/>
    <col min="771" max="771" width="9" style="55" customWidth="1"/>
    <col min="772" max="772" width="7.42578125" style="55" customWidth="1"/>
    <col min="773" max="774" width="7.5703125" style="55" customWidth="1"/>
    <col min="775" max="775" width="15" style="55" customWidth="1"/>
    <col min="776" max="776" width="9.7109375" style="55" customWidth="1"/>
    <col min="777" max="777" width="14.5703125" style="55" customWidth="1"/>
    <col min="778" max="778" width="14.42578125" style="55" customWidth="1"/>
    <col min="779" max="779" width="19.85546875" style="55" customWidth="1"/>
    <col min="780" max="1021" width="9.140625" style="55" customWidth="1"/>
    <col min="1022" max="1023" width="1.28515625" style="55" customWidth="1"/>
    <col min="1024" max="1024" width="3.5703125" style="55"/>
    <col min="1025" max="1025" width="11.85546875" style="55" customWidth="1"/>
    <col min="1026" max="1026" width="12.42578125" style="55" customWidth="1"/>
    <col min="1027" max="1027" width="9" style="55" customWidth="1"/>
    <col min="1028" max="1028" width="7.42578125" style="55" customWidth="1"/>
    <col min="1029" max="1030" width="7.5703125" style="55" customWidth="1"/>
    <col min="1031" max="1031" width="15" style="55" customWidth="1"/>
    <col min="1032" max="1032" width="9.7109375" style="55" customWidth="1"/>
    <col min="1033" max="1033" width="14.5703125" style="55" customWidth="1"/>
    <col min="1034" max="1034" width="14.42578125" style="55" customWidth="1"/>
    <col min="1035" max="1035" width="19.85546875" style="55" customWidth="1"/>
    <col min="1036" max="1277" width="9.140625" style="55" customWidth="1"/>
    <col min="1278" max="1279" width="1.28515625" style="55" customWidth="1"/>
    <col min="1280" max="1280" width="3.5703125" style="55"/>
    <col min="1281" max="1281" width="11.85546875" style="55" customWidth="1"/>
    <col min="1282" max="1282" width="12.42578125" style="55" customWidth="1"/>
    <col min="1283" max="1283" width="9" style="55" customWidth="1"/>
    <col min="1284" max="1284" width="7.42578125" style="55" customWidth="1"/>
    <col min="1285" max="1286" width="7.5703125" style="55" customWidth="1"/>
    <col min="1287" max="1287" width="15" style="55" customWidth="1"/>
    <col min="1288" max="1288" width="9.7109375" style="55" customWidth="1"/>
    <col min="1289" max="1289" width="14.5703125" style="55" customWidth="1"/>
    <col min="1290" max="1290" width="14.42578125" style="55" customWidth="1"/>
    <col min="1291" max="1291" width="19.85546875" style="55" customWidth="1"/>
    <col min="1292" max="1533" width="9.140625" style="55" customWidth="1"/>
    <col min="1534" max="1535" width="1.28515625" style="55" customWidth="1"/>
    <col min="1536" max="1536" width="3.5703125" style="55"/>
    <col min="1537" max="1537" width="11.85546875" style="55" customWidth="1"/>
    <col min="1538" max="1538" width="12.42578125" style="55" customWidth="1"/>
    <col min="1539" max="1539" width="9" style="55" customWidth="1"/>
    <col min="1540" max="1540" width="7.42578125" style="55" customWidth="1"/>
    <col min="1541" max="1542" width="7.5703125" style="55" customWidth="1"/>
    <col min="1543" max="1543" width="15" style="55" customWidth="1"/>
    <col min="1544" max="1544" width="9.7109375" style="55" customWidth="1"/>
    <col min="1545" max="1545" width="14.5703125" style="55" customWidth="1"/>
    <col min="1546" max="1546" width="14.42578125" style="55" customWidth="1"/>
    <col min="1547" max="1547" width="19.85546875" style="55" customWidth="1"/>
    <col min="1548" max="1789" width="9.140625" style="55" customWidth="1"/>
    <col min="1790" max="1791" width="1.28515625" style="55" customWidth="1"/>
    <col min="1792" max="1792" width="3.5703125" style="55"/>
    <col min="1793" max="1793" width="11.85546875" style="55" customWidth="1"/>
    <col min="1794" max="1794" width="12.42578125" style="55" customWidth="1"/>
    <col min="1795" max="1795" width="9" style="55" customWidth="1"/>
    <col min="1796" max="1796" width="7.42578125" style="55" customWidth="1"/>
    <col min="1797" max="1798" width="7.5703125" style="55" customWidth="1"/>
    <col min="1799" max="1799" width="15" style="55" customWidth="1"/>
    <col min="1800" max="1800" width="9.7109375" style="55" customWidth="1"/>
    <col min="1801" max="1801" width="14.5703125" style="55" customWidth="1"/>
    <col min="1802" max="1802" width="14.42578125" style="55" customWidth="1"/>
    <col min="1803" max="1803" width="19.85546875" style="55" customWidth="1"/>
    <col min="1804" max="2045" width="9.140625" style="55" customWidth="1"/>
    <col min="2046" max="2047" width="1.28515625" style="55" customWidth="1"/>
    <col min="2048" max="2048" width="3.5703125" style="55"/>
    <col min="2049" max="2049" width="11.85546875" style="55" customWidth="1"/>
    <col min="2050" max="2050" width="12.42578125" style="55" customWidth="1"/>
    <col min="2051" max="2051" width="9" style="55" customWidth="1"/>
    <col min="2052" max="2052" width="7.42578125" style="55" customWidth="1"/>
    <col min="2053" max="2054" width="7.5703125" style="55" customWidth="1"/>
    <col min="2055" max="2055" width="15" style="55" customWidth="1"/>
    <col min="2056" max="2056" width="9.7109375" style="55" customWidth="1"/>
    <col min="2057" max="2057" width="14.5703125" style="55" customWidth="1"/>
    <col min="2058" max="2058" width="14.42578125" style="55" customWidth="1"/>
    <col min="2059" max="2059" width="19.85546875" style="55" customWidth="1"/>
    <col min="2060" max="2301" width="9.140625" style="55" customWidth="1"/>
    <col min="2302" max="2303" width="1.28515625" style="55" customWidth="1"/>
    <col min="2304" max="2304" width="3.5703125" style="55"/>
    <col min="2305" max="2305" width="11.85546875" style="55" customWidth="1"/>
    <col min="2306" max="2306" width="12.42578125" style="55" customWidth="1"/>
    <col min="2307" max="2307" width="9" style="55" customWidth="1"/>
    <col min="2308" max="2308" width="7.42578125" style="55" customWidth="1"/>
    <col min="2309" max="2310" width="7.5703125" style="55" customWidth="1"/>
    <col min="2311" max="2311" width="15" style="55" customWidth="1"/>
    <col min="2312" max="2312" width="9.7109375" style="55" customWidth="1"/>
    <col min="2313" max="2313" width="14.5703125" style="55" customWidth="1"/>
    <col min="2314" max="2314" width="14.42578125" style="55" customWidth="1"/>
    <col min="2315" max="2315" width="19.85546875" style="55" customWidth="1"/>
    <col min="2316" max="2557" width="9.140625" style="55" customWidth="1"/>
    <col min="2558" max="2559" width="1.28515625" style="55" customWidth="1"/>
    <col min="2560" max="2560" width="3.5703125" style="55"/>
    <col min="2561" max="2561" width="11.85546875" style="55" customWidth="1"/>
    <col min="2562" max="2562" width="12.42578125" style="55" customWidth="1"/>
    <col min="2563" max="2563" width="9" style="55" customWidth="1"/>
    <col min="2564" max="2564" width="7.42578125" style="55" customWidth="1"/>
    <col min="2565" max="2566" width="7.5703125" style="55" customWidth="1"/>
    <col min="2567" max="2567" width="15" style="55" customWidth="1"/>
    <col min="2568" max="2568" width="9.7109375" style="55" customWidth="1"/>
    <col min="2569" max="2569" width="14.5703125" style="55" customWidth="1"/>
    <col min="2570" max="2570" width="14.42578125" style="55" customWidth="1"/>
    <col min="2571" max="2571" width="19.85546875" style="55" customWidth="1"/>
    <col min="2572" max="2813" width="9.140625" style="55" customWidth="1"/>
    <col min="2814" max="2815" width="1.28515625" style="55" customWidth="1"/>
    <col min="2816" max="2816" width="3.5703125" style="55"/>
    <col min="2817" max="2817" width="11.85546875" style="55" customWidth="1"/>
    <col min="2818" max="2818" width="12.42578125" style="55" customWidth="1"/>
    <col min="2819" max="2819" width="9" style="55" customWidth="1"/>
    <col min="2820" max="2820" width="7.42578125" style="55" customWidth="1"/>
    <col min="2821" max="2822" width="7.5703125" style="55" customWidth="1"/>
    <col min="2823" max="2823" width="15" style="55" customWidth="1"/>
    <col min="2824" max="2824" width="9.7109375" style="55" customWidth="1"/>
    <col min="2825" max="2825" width="14.5703125" style="55" customWidth="1"/>
    <col min="2826" max="2826" width="14.42578125" style="55" customWidth="1"/>
    <col min="2827" max="2827" width="19.85546875" style="55" customWidth="1"/>
    <col min="2828" max="3069" width="9.140625" style="55" customWidth="1"/>
    <col min="3070" max="3071" width="1.28515625" style="55" customWidth="1"/>
    <col min="3072" max="3072" width="3.5703125" style="55"/>
    <col min="3073" max="3073" width="11.85546875" style="55" customWidth="1"/>
    <col min="3074" max="3074" width="12.42578125" style="55" customWidth="1"/>
    <col min="3075" max="3075" width="9" style="55" customWidth="1"/>
    <col min="3076" max="3076" width="7.42578125" style="55" customWidth="1"/>
    <col min="3077" max="3078" width="7.5703125" style="55" customWidth="1"/>
    <col min="3079" max="3079" width="15" style="55" customWidth="1"/>
    <col min="3080" max="3080" width="9.7109375" style="55" customWidth="1"/>
    <col min="3081" max="3081" width="14.5703125" style="55" customWidth="1"/>
    <col min="3082" max="3082" width="14.42578125" style="55" customWidth="1"/>
    <col min="3083" max="3083" width="19.85546875" style="55" customWidth="1"/>
    <col min="3084" max="3325" width="9.140625" style="55" customWidth="1"/>
    <col min="3326" max="3327" width="1.28515625" style="55" customWidth="1"/>
    <col min="3328" max="3328" width="3.5703125" style="55"/>
    <col min="3329" max="3329" width="11.85546875" style="55" customWidth="1"/>
    <col min="3330" max="3330" width="12.42578125" style="55" customWidth="1"/>
    <col min="3331" max="3331" width="9" style="55" customWidth="1"/>
    <col min="3332" max="3332" width="7.42578125" style="55" customWidth="1"/>
    <col min="3333" max="3334" width="7.5703125" style="55" customWidth="1"/>
    <col min="3335" max="3335" width="15" style="55" customWidth="1"/>
    <col min="3336" max="3336" width="9.7109375" style="55" customWidth="1"/>
    <col min="3337" max="3337" width="14.5703125" style="55" customWidth="1"/>
    <col min="3338" max="3338" width="14.42578125" style="55" customWidth="1"/>
    <col min="3339" max="3339" width="19.85546875" style="55" customWidth="1"/>
    <col min="3340" max="3581" width="9.140625" style="55" customWidth="1"/>
    <col min="3582" max="3583" width="1.28515625" style="55" customWidth="1"/>
    <col min="3584" max="3584" width="3.5703125" style="55"/>
    <col min="3585" max="3585" width="11.85546875" style="55" customWidth="1"/>
    <col min="3586" max="3586" width="12.42578125" style="55" customWidth="1"/>
    <col min="3587" max="3587" width="9" style="55" customWidth="1"/>
    <col min="3588" max="3588" width="7.42578125" style="55" customWidth="1"/>
    <col min="3589" max="3590" width="7.5703125" style="55" customWidth="1"/>
    <col min="3591" max="3591" width="15" style="55" customWidth="1"/>
    <col min="3592" max="3592" width="9.7109375" style="55" customWidth="1"/>
    <col min="3593" max="3593" width="14.5703125" style="55" customWidth="1"/>
    <col min="3594" max="3594" width="14.42578125" style="55" customWidth="1"/>
    <col min="3595" max="3595" width="19.85546875" style="55" customWidth="1"/>
    <col min="3596" max="3837" width="9.140625" style="55" customWidth="1"/>
    <col min="3838" max="3839" width="1.28515625" style="55" customWidth="1"/>
    <col min="3840" max="3840" width="3.5703125" style="55"/>
    <col min="3841" max="3841" width="11.85546875" style="55" customWidth="1"/>
    <col min="3842" max="3842" width="12.42578125" style="55" customWidth="1"/>
    <col min="3843" max="3843" width="9" style="55" customWidth="1"/>
    <col min="3844" max="3844" width="7.42578125" style="55" customWidth="1"/>
    <col min="3845" max="3846" width="7.5703125" style="55" customWidth="1"/>
    <col min="3847" max="3847" width="15" style="55" customWidth="1"/>
    <col min="3848" max="3848" width="9.7109375" style="55" customWidth="1"/>
    <col min="3849" max="3849" width="14.5703125" style="55" customWidth="1"/>
    <col min="3850" max="3850" width="14.42578125" style="55" customWidth="1"/>
    <col min="3851" max="3851" width="19.85546875" style="55" customWidth="1"/>
    <col min="3852" max="4093" width="9.140625" style="55" customWidth="1"/>
    <col min="4094" max="4095" width="1.28515625" style="55" customWidth="1"/>
    <col min="4096" max="4096" width="3.5703125" style="55"/>
    <col min="4097" max="4097" width="11.85546875" style="55" customWidth="1"/>
    <col min="4098" max="4098" width="12.42578125" style="55" customWidth="1"/>
    <col min="4099" max="4099" width="9" style="55" customWidth="1"/>
    <col min="4100" max="4100" width="7.42578125" style="55" customWidth="1"/>
    <col min="4101" max="4102" width="7.5703125" style="55" customWidth="1"/>
    <col min="4103" max="4103" width="15" style="55" customWidth="1"/>
    <col min="4104" max="4104" width="9.7109375" style="55" customWidth="1"/>
    <col min="4105" max="4105" width="14.5703125" style="55" customWidth="1"/>
    <col min="4106" max="4106" width="14.42578125" style="55" customWidth="1"/>
    <col min="4107" max="4107" width="19.85546875" style="55" customWidth="1"/>
    <col min="4108" max="4349" width="9.140625" style="55" customWidth="1"/>
    <col min="4350" max="4351" width="1.28515625" style="55" customWidth="1"/>
    <col min="4352" max="4352" width="3.5703125" style="55"/>
    <col min="4353" max="4353" width="11.85546875" style="55" customWidth="1"/>
    <col min="4354" max="4354" width="12.42578125" style="55" customWidth="1"/>
    <col min="4355" max="4355" width="9" style="55" customWidth="1"/>
    <col min="4356" max="4356" width="7.42578125" style="55" customWidth="1"/>
    <col min="4357" max="4358" width="7.5703125" style="55" customWidth="1"/>
    <col min="4359" max="4359" width="15" style="55" customWidth="1"/>
    <col min="4360" max="4360" width="9.7109375" style="55" customWidth="1"/>
    <col min="4361" max="4361" width="14.5703125" style="55" customWidth="1"/>
    <col min="4362" max="4362" width="14.42578125" style="55" customWidth="1"/>
    <col min="4363" max="4363" width="19.85546875" style="55" customWidth="1"/>
    <col min="4364" max="4605" width="9.140625" style="55" customWidth="1"/>
    <col min="4606" max="4607" width="1.28515625" style="55" customWidth="1"/>
    <col min="4608" max="4608" width="3.5703125" style="55"/>
    <col min="4609" max="4609" width="11.85546875" style="55" customWidth="1"/>
    <col min="4610" max="4610" width="12.42578125" style="55" customWidth="1"/>
    <col min="4611" max="4611" width="9" style="55" customWidth="1"/>
    <col min="4612" max="4612" width="7.42578125" style="55" customWidth="1"/>
    <col min="4613" max="4614" width="7.5703125" style="55" customWidth="1"/>
    <col min="4615" max="4615" width="15" style="55" customWidth="1"/>
    <col min="4616" max="4616" width="9.7109375" style="55" customWidth="1"/>
    <col min="4617" max="4617" width="14.5703125" style="55" customWidth="1"/>
    <col min="4618" max="4618" width="14.42578125" style="55" customWidth="1"/>
    <col min="4619" max="4619" width="19.85546875" style="55" customWidth="1"/>
    <col min="4620" max="4861" width="9.140625" style="55" customWidth="1"/>
    <col min="4862" max="4863" width="1.28515625" style="55" customWidth="1"/>
    <col min="4864" max="4864" width="3.5703125" style="55"/>
    <col min="4865" max="4865" width="11.85546875" style="55" customWidth="1"/>
    <col min="4866" max="4866" width="12.42578125" style="55" customWidth="1"/>
    <col min="4867" max="4867" width="9" style="55" customWidth="1"/>
    <col min="4868" max="4868" width="7.42578125" style="55" customWidth="1"/>
    <col min="4869" max="4870" width="7.5703125" style="55" customWidth="1"/>
    <col min="4871" max="4871" width="15" style="55" customWidth="1"/>
    <col min="4872" max="4872" width="9.7109375" style="55" customWidth="1"/>
    <col min="4873" max="4873" width="14.5703125" style="55" customWidth="1"/>
    <col min="4874" max="4874" width="14.42578125" style="55" customWidth="1"/>
    <col min="4875" max="4875" width="19.85546875" style="55" customWidth="1"/>
    <col min="4876" max="5117" width="9.140625" style="55" customWidth="1"/>
    <col min="5118" max="5119" width="1.28515625" style="55" customWidth="1"/>
    <col min="5120" max="5120" width="3.5703125" style="55"/>
    <col min="5121" max="5121" width="11.85546875" style="55" customWidth="1"/>
    <col min="5122" max="5122" width="12.42578125" style="55" customWidth="1"/>
    <col min="5123" max="5123" width="9" style="55" customWidth="1"/>
    <col min="5124" max="5124" width="7.42578125" style="55" customWidth="1"/>
    <col min="5125" max="5126" width="7.5703125" style="55" customWidth="1"/>
    <col min="5127" max="5127" width="15" style="55" customWidth="1"/>
    <col min="5128" max="5128" width="9.7109375" style="55" customWidth="1"/>
    <col min="5129" max="5129" width="14.5703125" style="55" customWidth="1"/>
    <col min="5130" max="5130" width="14.42578125" style="55" customWidth="1"/>
    <col min="5131" max="5131" width="19.85546875" style="55" customWidth="1"/>
    <col min="5132" max="5373" width="9.140625" style="55" customWidth="1"/>
    <col min="5374" max="5375" width="1.28515625" style="55" customWidth="1"/>
    <col min="5376" max="5376" width="3.5703125" style="55"/>
    <col min="5377" max="5377" width="11.85546875" style="55" customWidth="1"/>
    <col min="5378" max="5378" width="12.42578125" style="55" customWidth="1"/>
    <col min="5379" max="5379" width="9" style="55" customWidth="1"/>
    <col min="5380" max="5380" width="7.42578125" style="55" customWidth="1"/>
    <col min="5381" max="5382" width="7.5703125" style="55" customWidth="1"/>
    <col min="5383" max="5383" width="15" style="55" customWidth="1"/>
    <col min="5384" max="5384" width="9.7109375" style="55" customWidth="1"/>
    <col min="5385" max="5385" width="14.5703125" style="55" customWidth="1"/>
    <col min="5386" max="5386" width="14.42578125" style="55" customWidth="1"/>
    <col min="5387" max="5387" width="19.85546875" style="55" customWidth="1"/>
    <col min="5388" max="5629" width="9.140625" style="55" customWidth="1"/>
    <col min="5630" max="5631" width="1.28515625" style="55" customWidth="1"/>
    <col min="5632" max="5632" width="3.5703125" style="55"/>
    <col min="5633" max="5633" width="11.85546875" style="55" customWidth="1"/>
    <col min="5634" max="5634" width="12.42578125" style="55" customWidth="1"/>
    <col min="5635" max="5635" width="9" style="55" customWidth="1"/>
    <col min="5636" max="5636" width="7.42578125" style="55" customWidth="1"/>
    <col min="5637" max="5638" width="7.5703125" style="55" customWidth="1"/>
    <col min="5639" max="5639" width="15" style="55" customWidth="1"/>
    <col min="5640" max="5640" width="9.7109375" style="55" customWidth="1"/>
    <col min="5641" max="5641" width="14.5703125" style="55" customWidth="1"/>
    <col min="5642" max="5642" width="14.42578125" style="55" customWidth="1"/>
    <col min="5643" max="5643" width="19.85546875" style="55" customWidth="1"/>
    <col min="5644" max="5885" width="9.140625" style="55" customWidth="1"/>
    <col min="5886" max="5887" width="1.28515625" style="55" customWidth="1"/>
    <col min="5888" max="5888" width="3.5703125" style="55"/>
    <col min="5889" max="5889" width="11.85546875" style="55" customWidth="1"/>
    <col min="5890" max="5890" width="12.42578125" style="55" customWidth="1"/>
    <col min="5891" max="5891" width="9" style="55" customWidth="1"/>
    <col min="5892" max="5892" width="7.42578125" style="55" customWidth="1"/>
    <col min="5893" max="5894" width="7.5703125" style="55" customWidth="1"/>
    <col min="5895" max="5895" width="15" style="55" customWidth="1"/>
    <col min="5896" max="5896" width="9.7109375" style="55" customWidth="1"/>
    <col min="5897" max="5897" width="14.5703125" style="55" customWidth="1"/>
    <col min="5898" max="5898" width="14.42578125" style="55" customWidth="1"/>
    <col min="5899" max="5899" width="19.85546875" style="55" customWidth="1"/>
    <col min="5900" max="6141" width="9.140625" style="55" customWidth="1"/>
    <col min="6142" max="6143" width="1.28515625" style="55" customWidth="1"/>
    <col min="6144" max="6144" width="3.5703125" style="55"/>
    <col min="6145" max="6145" width="11.85546875" style="55" customWidth="1"/>
    <col min="6146" max="6146" width="12.42578125" style="55" customWidth="1"/>
    <col min="6147" max="6147" width="9" style="55" customWidth="1"/>
    <col min="6148" max="6148" width="7.42578125" style="55" customWidth="1"/>
    <col min="6149" max="6150" width="7.5703125" style="55" customWidth="1"/>
    <col min="6151" max="6151" width="15" style="55" customWidth="1"/>
    <col min="6152" max="6152" width="9.7109375" style="55" customWidth="1"/>
    <col min="6153" max="6153" width="14.5703125" style="55" customWidth="1"/>
    <col min="6154" max="6154" width="14.42578125" style="55" customWidth="1"/>
    <col min="6155" max="6155" width="19.85546875" style="55" customWidth="1"/>
    <col min="6156" max="6397" width="9.140625" style="55" customWidth="1"/>
    <col min="6398" max="6399" width="1.28515625" style="55" customWidth="1"/>
    <col min="6400" max="6400" width="3.5703125" style="55"/>
    <col min="6401" max="6401" width="11.85546875" style="55" customWidth="1"/>
    <col min="6402" max="6402" width="12.42578125" style="55" customWidth="1"/>
    <col min="6403" max="6403" width="9" style="55" customWidth="1"/>
    <col min="6404" max="6404" width="7.42578125" style="55" customWidth="1"/>
    <col min="6405" max="6406" width="7.5703125" style="55" customWidth="1"/>
    <col min="6407" max="6407" width="15" style="55" customWidth="1"/>
    <col min="6408" max="6408" width="9.7109375" style="55" customWidth="1"/>
    <col min="6409" max="6409" width="14.5703125" style="55" customWidth="1"/>
    <col min="6410" max="6410" width="14.42578125" style="55" customWidth="1"/>
    <col min="6411" max="6411" width="19.85546875" style="55" customWidth="1"/>
    <col min="6412" max="6653" width="9.140625" style="55" customWidth="1"/>
    <col min="6654" max="6655" width="1.28515625" style="55" customWidth="1"/>
    <col min="6656" max="6656" width="3.5703125" style="55"/>
    <col min="6657" max="6657" width="11.85546875" style="55" customWidth="1"/>
    <col min="6658" max="6658" width="12.42578125" style="55" customWidth="1"/>
    <col min="6659" max="6659" width="9" style="55" customWidth="1"/>
    <col min="6660" max="6660" width="7.42578125" style="55" customWidth="1"/>
    <col min="6661" max="6662" width="7.5703125" style="55" customWidth="1"/>
    <col min="6663" max="6663" width="15" style="55" customWidth="1"/>
    <col min="6664" max="6664" width="9.7109375" style="55" customWidth="1"/>
    <col min="6665" max="6665" width="14.5703125" style="55" customWidth="1"/>
    <col min="6666" max="6666" width="14.42578125" style="55" customWidth="1"/>
    <col min="6667" max="6667" width="19.85546875" style="55" customWidth="1"/>
    <col min="6668" max="6909" width="9.140625" style="55" customWidth="1"/>
    <col min="6910" max="6911" width="1.28515625" style="55" customWidth="1"/>
    <col min="6912" max="6912" width="3.5703125" style="55"/>
    <col min="6913" max="6913" width="11.85546875" style="55" customWidth="1"/>
    <col min="6914" max="6914" width="12.42578125" style="55" customWidth="1"/>
    <col min="6915" max="6915" width="9" style="55" customWidth="1"/>
    <col min="6916" max="6916" width="7.42578125" style="55" customWidth="1"/>
    <col min="6917" max="6918" width="7.5703125" style="55" customWidth="1"/>
    <col min="6919" max="6919" width="15" style="55" customWidth="1"/>
    <col min="6920" max="6920" width="9.7109375" style="55" customWidth="1"/>
    <col min="6921" max="6921" width="14.5703125" style="55" customWidth="1"/>
    <col min="6922" max="6922" width="14.42578125" style="55" customWidth="1"/>
    <col min="6923" max="6923" width="19.85546875" style="55" customWidth="1"/>
    <col min="6924" max="7165" width="9.140625" style="55" customWidth="1"/>
    <col min="7166" max="7167" width="1.28515625" style="55" customWidth="1"/>
    <col min="7168" max="7168" width="3.5703125" style="55"/>
    <col min="7169" max="7169" width="11.85546875" style="55" customWidth="1"/>
    <col min="7170" max="7170" width="12.42578125" style="55" customWidth="1"/>
    <col min="7171" max="7171" width="9" style="55" customWidth="1"/>
    <col min="7172" max="7172" width="7.42578125" style="55" customWidth="1"/>
    <col min="7173" max="7174" width="7.5703125" style="55" customWidth="1"/>
    <col min="7175" max="7175" width="15" style="55" customWidth="1"/>
    <col min="7176" max="7176" width="9.7109375" style="55" customWidth="1"/>
    <col min="7177" max="7177" width="14.5703125" style="55" customWidth="1"/>
    <col min="7178" max="7178" width="14.42578125" style="55" customWidth="1"/>
    <col min="7179" max="7179" width="19.85546875" style="55" customWidth="1"/>
    <col min="7180" max="7421" width="9.140625" style="55" customWidth="1"/>
    <col min="7422" max="7423" width="1.28515625" style="55" customWidth="1"/>
    <col min="7424" max="7424" width="3.5703125" style="55"/>
    <col min="7425" max="7425" width="11.85546875" style="55" customWidth="1"/>
    <col min="7426" max="7426" width="12.42578125" style="55" customWidth="1"/>
    <col min="7427" max="7427" width="9" style="55" customWidth="1"/>
    <col min="7428" max="7428" width="7.42578125" style="55" customWidth="1"/>
    <col min="7429" max="7430" width="7.5703125" style="55" customWidth="1"/>
    <col min="7431" max="7431" width="15" style="55" customWidth="1"/>
    <col min="7432" max="7432" width="9.7109375" style="55" customWidth="1"/>
    <col min="7433" max="7433" width="14.5703125" style="55" customWidth="1"/>
    <col min="7434" max="7434" width="14.42578125" style="55" customWidth="1"/>
    <col min="7435" max="7435" width="19.85546875" style="55" customWidth="1"/>
    <col min="7436" max="7677" width="9.140625" style="55" customWidth="1"/>
    <col min="7678" max="7679" width="1.28515625" style="55" customWidth="1"/>
    <col min="7680" max="7680" width="3.5703125" style="55"/>
    <col min="7681" max="7681" width="11.85546875" style="55" customWidth="1"/>
    <col min="7682" max="7682" width="12.42578125" style="55" customWidth="1"/>
    <col min="7683" max="7683" width="9" style="55" customWidth="1"/>
    <col min="7684" max="7684" width="7.42578125" style="55" customWidth="1"/>
    <col min="7685" max="7686" width="7.5703125" style="55" customWidth="1"/>
    <col min="7687" max="7687" width="15" style="55" customWidth="1"/>
    <col min="7688" max="7688" width="9.7109375" style="55" customWidth="1"/>
    <col min="7689" max="7689" width="14.5703125" style="55" customWidth="1"/>
    <col min="7690" max="7690" width="14.42578125" style="55" customWidth="1"/>
    <col min="7691" max="7691" width="19.85546875" style="55" customWidth="1"/>
    <col min="7692" max="7933" width="9.140625" style="55" customWidth="1"/>
    <col min="7934" max="7935" width="1.28515625" style="55" customWidth="1"/>
    <col min="7936" max="7936" width="3.5703125" style="55"/>
    <col min="7937" max="7937" width="11.85546875" style="55" customWidth="1"/>
    <col min="7938" max="7938" width="12.42578125" style="55" customWidth="1"/>
    <col min="7939" max="7939" width="9" style="55" customWidth="1"/>
    <col min="7940" max="7940" width="7.42578125" style="55" customWidth="1"/>
    <col min="7941" max="7942" width="7.5703125" style="55" customWidth="1"/>
    <col min="7943" max="7943" width="15" style="55" customWidth="1"/>
    <col min="7944" max="7944" width="9.7109375" style="55" customWidth="1"/>
    <col min="7945" max="7945" width="14.5703125" style="55" customWidth="1"/>
    <col min="7946" max="7946" width="14.42578125" style="55" customWidth="1"/>
    <col min="7947" max="7947" width="19.85546875" style="55" customWidth="1"/>
    <col min="7948" max="8189" width="9.140625" style="55" customWidth="1"/>
    <col min="8190" max="8191" width="1.28515625" style="55" customWidth="1"/>
    <col min="8192" max="8192" width="3.5703125" style="55"/>
    <col min="8193" max="8193" width="11.85546875" style="55" customWidth="1"/>
    <col min="8194" max="8194" width="12.42578125" style="55" customWidth="1"/>
    <col min="8195" max="8195" width="9" style="55" customWidth="1"/>
    <col min="8196" max="8196" width="7.42578125" style="55" customWidth="1"/>
    <col min="8197" max="8198" width="7.5703125" style="55" customWidth="1"/>
    <col min="8199" max="8199" width="15" style="55" customWidth="1"/>
    <col min="8200" max="8200" width="9.7109375" style="55" customWidth="1"/>
    <col min="8201" max="8201" width="14.5703125" style="55" customWidth="1"/>
    <col min="8202" max="8202" width="14.42578125" style="55" customWidth="1"/>
    <col min="8203" max="8203" width="19.85546875" style="55" customWidth="1"/>
    <col min="8204" max="8445" width="9.140625" style="55" customWidth="1"/>
    <col min="8446" max="8447" width="1.28515625" style="55" customWidth="1"/>
    <col min="8448" max="8448" width="3.5703125" style="55"/>
    <col min="8449" max="8449" width="11.85546875" style="55" customWidth="1"/>
    <col min="8450" max="8450" width="12.42578125" style="55" customWidth="1"/>
    <col min="8451" max="8451" width="9" style="55" customWidth="1"/>
    <col min="8452" max="8452" width="7.42578125" style="55" customWidth="1"/>
    <col min="8453" max="8454" width="7.5703125" style="55" customWidth="1"/>
    <col min="8455" max="8455" width="15" style="55" customWidth="1"/>
    <col min="8456" max="8456" width="9.7109375" style="55" customWidth="1"/>
    <col min="8457" max="8457" width="14.5703125" style="55" customWidth="1"/>
    <col min="8458" max="8458" width="14.42578125" style="55" customWidth="1"/>
    <col min="8459" max="8459" width="19.85546875" style="55" customWidth="1"/>
    <col min="8460" max="8701" width="9.140625" style="55" customWidth="1"/>
    <col min="8702" max="8703" width="1.28515625" style="55" customWidth="1"/>
    <col min="8704" max="8704" width="3.5703125" style="55"/>
    <col min="8705" max="8705" width="11.85546875" style="55" customWidth="1"/>
    <col min="8706" max="8706" width="12.42578125" style="55" customWidth="1"/>
    <col min="8707" max="8707" width="9" style="55" customWidth="1"/>
    <col min="8708" max="8708" width="7.42578125" style="55" customWidth="1"/>
    <col min="8709" max="8710" width="7.5703125" style="55" customWidth="1"/>
    <col min="8711" max="8711" width="15" style="55" customWidth="1"/>
    <col min="8712" max="8712" width="9.7109375" style="55" customWidth="1"/>
    <col min="8713" max="8713" width="14.5703125" style="55" customWidth="1"/>
    <col min="8714" max="8714" width="14.42578125" style="55" customWidth="1"/>
    <col min="8715" max="8715" width="19.85546875" style="55" customWidth="1"/>
    <col min="8716" max="8957" width="9.140625" style="55" customWidth="1"/>
    <col min="8958" max="8959" width="1.28515625" style="55" customWidth="1"/>
    <col min="8960" max="8960" width="3.5703125" style="55"/>
    <col min="8961" max="8961" width="11.85546875" style="55" customWidth="1"/>
    <col min="8962" max="8962" width="12.42578125" style="55" customWidth="1"/>
    <col min="8963" max="8963" width="9" style="55" customWidth="1"/>
    <col min="8964" max="8964" width="7.42578125" style="55" customWidth="1"/>
    <col min="8965" max="8966" width="7.5703125" style="55" customWidth="1"/>
    <col min="8967" max="8967" width="15" style="55" customWidth="1"/>
    <col min="8968" max="8968" width="9.7109375" style="55" customWidth="1"/>
    <col min="8969" max="8969" width="14.5703125" style="55" customWidth="1"/>
    <col min="8970" max="8970" width="14.42578125" style="55" customWidth="1"/>
    <col min="8971" max="8971" width="19.85546875" style="55" customWidth="1"/>
    <col min="8972" max="9213" width="9.140625" style="55" customWidth="1"/>
    <col min="9214" max="9215" width="1.28515625" style="55" customWidth="1"/>
    <col min="9216" max="9216" width="3.5703125" style="55"/>
    <col min="9217" max="9217" width="11.85546875" style="55" customWidth="1"/>
    <col min="9218" max="9218" width="12.42578125" style="55" customWidth="1"/>
    <col min="9219" max="9219" width="9" style="55" customWidth="1"/>
    <col min="9220" max="9220" width="7.42578125" style="55" customWidth="1"/>
    <col min="9221" max="9222" width="7.5703125" style="55" customWidth="1"/>
    <col min="9223" max="9223" width="15" style="55" customWidth="1"/>
    <col min="9224" max="9224" width="9.7109375" style="55" customWidth="1"/>
    <col min="9225" max="9225" width="14.5703125" style="55" customWidth="1"/>
    <col min="9226" max="9226" width="14.42578125" style="55" customWidth="1"/>
    <col min="9227" max="9227" width="19.85546875" style="55" customWidth="1"/>
    <col min="9228" max="9469" width="9.140625" style="55" customWidth="1"/>
    <col min="9470" max="9471" width="1.28515625" style="55" customWidth="1"/>
    <col min="9472" max="9472" width="3.5703125" style="55"/>
    <col min="9473" max="9473" width="11.85546875" style="55" customWidth="1"/>
    <col min="9474" max="9474" width="12.42578125" style="55" customWidth="1"/>
    <col min="9475" max="9475" width="9" style="55" customWidth="1"/>
    <col min="9476" max="9476" width="7.42578125" style="55" customWidth="1"/>
    <col min="9477" max="9478" width="7.5703125" style="55" customWidth="1"/>
    <col min="9479" max="9479" width="15" style="55" customWidth="1"/>
    <col min="9480" max="9480" width="9.7109375" style="55" customWidth="1"/>
    <col min="9481" max="9481" width="14.5703125" style="55" customWidth="1"/>
    <col min="9482" max="9482" width="14.42578125" style="55" customWidth="1"/>
    <col min="9483" max="9483" width="19.85546875" style="55" customWidth="1"/>
    <col min="9484" max="9725" width="9.140625" style="55" customWidth="1"/>
    <col min="9726" max="9727" width="1.28515625" style="55" customWidth="1"/>
    <col min="9728" max="9728" width="3.5703125" style="55"/>
    <col min="9729" max="9729" width="11.85546875" style="55" customWidth="1"/>
    <col min="9730" max="9730" width="12.42578125" style="55" customWidth="1"/>
    <col min="9731" max="9731" width="9" style="55" customWidth="1"/>
    <col min="9732" max="9732" width="7.42578125" style="55" customWidth="1"/>
    <col min="9733" max="9734" width="7.5703125" style="55" customWidth="1"/>
    <col min="9735" max="9735" width="15" style="55" customWidth="1"/>
    <col min="9736" max="9736" width="9.7109375" style="55" customWidth="1"/>
    <col min="9737" max="9737" width="14.5703125" style="55" customWidth="1"/>
    <col min="9738" max="9738" width="14.42578125" style="55" customWidth="1"/>
    <col min="9739" max="9739" width="19.85546875" style="55" customWidth="1"/>
    <col min="9740" max="9981" width="9.140625" style="55" customWidth="1"/>
    <col min="9982" max="9983" width="1.28515625" style="55" customWidth="1"/>
    <col min="9984" max="9984" width="3.5703125" style="55"/>
    <col min="9985" max="9985" width="11.85546875" style="55" customWidth="1"/>
    <col min="9986" max="9986" width="12.42578125" style="55" customWidth="1"/>
    <col min="9987" max="9987" width="9" style="55" customWidth="1"/>
    <col min="9988" max="9988" width="7.42578125" style="55" customWidth="1"/>
    <col min="9989" max="9990" width="7.5703125" style="55" customWidth="1"/>
    <col min="9991" max="9991" width="15" style="55" customWidth="1"/>
    <col min="9992" max="9992" width="9.7109375" style="55" customWidth="1"/>
    <col min="9993" max="9993" width="14.5703125" style="55" customWidth="1"/>
    <col min="9994" max="9994" width="14.42578125" style="55" customWidth="1"/>
    <col min="9995" max="9995" width="19.85546875" style="55" customWidth="1"/>
    <col min="9996" max="10237" width="9.140625" style="55" customWidth="1"/>
    <col min="10238" max="10239" width="1.28515625" style="55" customWidth="1"/>
    <col min="10240" max="10240" width="3.5703125" style="55"/>
    <col min="10241" max="10241" width="11.85546875" style="55" customWidth="1"/>
    <col min="10242" max="10242" width="12.42578125" style="55" customWidth="1"/>
    <col min="10243" max="10243" width="9" style="55" customWidth="1"/>
    <col min="10244" max="10244" width="7.42578125" style="55" customWidth="1"/>
    <col min="10245" max="10246" width="7.5703125" style="55" customWidth="1"/>
    <col min="10247" max="10247" width="15" style="55" customWidth="1"/>
    <col min="10248" max="10248" width="9.7109375" style="55" customWidth="1"/>
    <col min="10249" max="10249" width="14.5703125" style="55" customWidth="1"/>
    <col min="10250" max="10250" width="14.42578125" style="55" customWidth="1"/>
    <col min="10251" max="10251" width="19.85546875" style="55" customWidth="1"/>
    <col min="10252" max="10493" width="9.140625" style="55" customWidth="1"/>
    <col min="10494" max="10495" width="1.28515625" style="55" customWidth="1"/>
    <col min="10496" max="10496" width="3.5703125" style="55"/>
    <col min="10497" max="10497" width="11.85546875" style="55" customWidth="1"/>
    <col min="10498" max="10498" width="12.42578125" style="55" customWidth="1"/>
    <col min="10499" max="10499" width="9" style="55" customWidth="1"/>
    <col min="10500" max="10500" width="7.42578125" style="55" customWidth="1"/>
    <col min="10501" max="10502" width="7.5703125" style="55" customWidth="1"/>
    <col min="10503" max="10503" width="15" style="55" customWidth="1"/>
    <col min="10504" max="10504" width="9.7109375" style="55" customWidth="1"/>
    <col min="10505" max="10505" width="14.5703125" style="55" customWidth="1"/>
    <col min="10506" max="10506" width="14.42578125" style="55" customWidth="1"/>
    <col min="10507" max="10507" width="19.85546875" style="55" customWidth="1"/>
    <col min="10508" max="10749" width="9.140625" style="55" customWidth="1"/>
    <col min="10750" max="10751" width="1.28515625" style="55" customWidth="1"/>
    <col min="10752" max="10752" width="3.5703125" style="55"/>
    <col min="10753" max="10753" width="11.85546875" style="55" customWidth="1"/>
    <col min="10754" max="10754" width="12.42578125" style="55" customWidth="1"/>
    <col min="10755" max="10755" width="9" style="55" customWidth="1"/>
    <col min="10756" max="10756" width="7.42578125" style="55" customWidth="1"/>
    <col min="10757" max="10758" width="7.5703125" style="55" customWidth="1"/>
    <col min="10759" max="10759" width="15" style="55" customWidth="1"/>
    <col min="10760" max="10760" width="9.7109375" style="55" customWidth="1"/>
    <col min="10761" max="10761" width="14.5703125" style="55" customWidth="1"/>
    <col min="10762" max="10762" width="14.42578125" style="55" customWidth="1"/>
    <col min="10763" max="10763" width="19.85546875" style="55" customWidth="1"/>
    <col min="10764" max="11005" width="9.140625" style="55" customWidth="1"/>
    <col min="11006" max="11007" width="1.28515625" style="55" customWidth="1"/>
    <col min="11008" max="11008" width="3.5703125" style="55"/>
    <col min="11009" max="11009" width="11.85546875" style="55" customWidth="1"/>
    <col min="11010" max="11010" width="12.42578125" style="55" customWidth="1"/>
    <col min="11011" max="11011" width="9" style="55" customWidth="1"/>
    <col min="11012" max="11012" width="7.42578125" style="55" customWidth="1"/>
    <col min="11013" max="11014" width="7.5703125" style="55" customWidth="1"/>
    <col min="11015" max="11015" width="15" style="55" customWidth="1"/>
    <col min="11016" max="11016" width="9.7109375" style="55" customWidth="1"/>
    <col min="11017" max="11017" width="14.5703125" style="55" customWidth="1"/>
    <col min="11018" max="11018" width="14.42578125" style="55" customWidth="1"/>
    <col min="11019" max="11019" width="19.85546875" style="55" customWidth="1"/>
    <col min="11020" max="11261" width="9.140625" style="55" customWidth="1"/>
    <col min="11262" max="11263" width="1.28515625" style="55" customWidth="1"/>
    <col min="11264" max="11264" width="3.5703125" style="55"/>
    <col min="11265" max="11265" width="11.85546875" style="55" customWidth="1"/>
    <col min="11266" max="11266" width="12.42578125" style="55" customWidth="1"/>
    <col min="11267" max="11267" width="9" style="55" customWidth="1"/>
    <col min="11268" max="11268" width="7.42578125" style="55" customWidth="1"/>
    <col min="11269" max="11270" width="7.5703125" style="55" customWidth="1"/>
    <col min="11271" max="11271" width="15" style="55" customWidth="1"/>
    <col min="11272" max="11272" width="9.7109375" style="55" customWidth="1"/>
    <col min="11273" max="11273" width="14.5703125" style="55" customWidth="1"/>
    <col min="11274" max="11274" width="14.42578125" style="55" customWidth="1"/>
    <col min="11275" max="11275" width="19.85546875" style="55" customWidth="1"/>
    <col min="11276" max="11517" width="9.140625" style="55" customWidth="1"/>
    <col min="11518" max="11519" width="1.28515625" style="55" customWidth="1"/>
    <col min="11520" max="11520" width="3.5703125" style="55"/>
    <col min="11521" max="11521" width="11.85546875" style="55" customWidth="1"/>
    <col min="11522" max="11522" width="12.42578125" style="55" customWidth="1"/>
    <col min="11523" max="11523" width="9" style="55" customWidth="1"/>
    <col min="11524" max="11524" width="7.42578125" style="55" customWidth="1"/>
    <col min="11525" max="11526" width="7.5703125" style="55" customWidth="1"/>
    <col min="11527" max="11527" width="15" style="55" customWidth="1"/>
    <col min="11528" max="11528" width="9.7109375" style="55" customWidth="1"/>
    <col min="11529" max="11529" width="14.5703125" style="55" customWidth="1"/>
    <col min="11530" max="11530" width="14.42578125" style="55" customWidth="1"/>
    <col min="11531" max="11531" width="19.85546875" style="55" customWidth="1"/>
    <col min="11532" max="11773" width="9.140625" style="55" customWidth="1"/>
    <col min="11774" max="11775" width="1.28515625" style="55" customWidth="1"/>
    <col min="11776" max="11776" width="3.5703125" style="55"/>
    <col min="11777" max="11777" width="11.85546875" style="55" customWidth="1"/>
    <col min="11778" max="11778" width="12.42578125" style="55" customWidth="1"/>
    <col min="11779" max="11779" width="9" style="55" customWidth="1"/>
    <col min="11780" max="11780" width="7.42578125" style="55" customWidth="1"/>
    <col min="11781" max="11782" width="7.5703125" style="55" customWidth="1"/>
    <col min="11783" max="11783" width="15" style="55" customWidth="1"/>
    <col min="11784" max="11784" width="9.7109375" style="55" customWidth="1"/>
    <col min="11785" max="11785" width="14.5703125" style="55" customWidth="1"/>
    <col min="11786" max="11786" width="14.42578125" style="55" customWidth="1"/>
    <col min="11787" max="11787" width="19.85546875" style="55" customWidth="1"/>
    <col min="11788" max="12029" width="9.140625" style="55" customWidth="1"/>
    <col min="12030" max="12031" width="1.28515625" style="55" customWidth="1"/>
    <col min="12032" max="12032" width="3.5703125" style="55"/>
    <col min="12033" max="12033" width="11.85546875" style="55" customWidth="1"/>
    <col min="12034" max="12034" width="12.42578125" style="55" customWidth="1"/>
    <col min="12035" max="12035" width="9" style="55" customWidth="1"/>
    <col min="12036" max="12036" width="7.42578125" style="55" customWidth="1"/>
    <col min="12037" max="12038" width="7.5703125" style="55" customWidth="1"/>
    <col min="12039" max="12039" width="15" style="55" customWidth="1"/>
    <col min="12040" max="12040" width="9.7109375" style="55" customWidth="1"/>
    <col min="12041" max="12041" width="14.5703125" style="55" customWidth="1"/>
    <col min="12042" max="12042" width="14.42578125" style="55" customWidth="1"/>
    <col min="12043" max="12043" width="19.85546875" style="55" customWidth="1"/>
    <col min="12044" max="12285" width="9.140625" style="55" customWidth="1"/>
    <col min="12286" max="12287" width="1.28515625" style="55" customWidth="1"/>
    <col min="12288" max="12288" width="3.5703125" style="55"/>
    <col min="12289" max="12289" width="11.85546875" style="55" customWidth="1"/>
    <col min="12290" max="12290" width="12.42578125" style="55" customWidth="1"/>
    <col min="12291" max="12291" width="9" style="55" customWidth="1"/>
    <col min="12292" max="12292" width="7.42578125" style="55" customWidth="1"/>
    <col min="12293" max="12294" width="7.5703125" style="55" customWidth="1"/>
    <col min="12295" max="12295" width="15" style="55" customWidth="1"/>
    <col min="12296" max="12296" width="9.7109375" style="55" customWidth="1"/>
    <col min="12297" max="12297" width="14.5703125" style="55" customWidth="1"/>
    <col min="12298" max="12298" width="14.42578125" style="55" customWidth="1"/>
    <col min="12299" max="12299" width="19.85546875" style="55" customWidth="1"/>
    <col min="12300" max="12541" width="9.140625" style="55" customWidth="1"/>
    <col min="12542" max="12543" width="1.28515625" style="55" customWidth="1"/>
    <col min="12544" max="12544" width="3.5703125" style="55"/>
    <col min="12545" max="12545" width="11.85546875" style="55" customWidth="1"/>
    <col min="12546" max="12546" width="12.42578125" style="55" customWidth="1"/>
    <col min="12547" max="12547" width="9" style="55" customWidth="1"/>
    <col min="12548" max="12548" width="7.42578125" style="55" customWidth="1"/>
    <col min="12549" max="12550" width="7.5703125" style="55" customWidth="1"/>
    <col min="12551" max="12551" width="15" style="55" customWidth="1"/>
    <col min="12552" max="12552" width="9.7109375" style="55" customWidth="1"/>
    <col min="12553" max="12553" width="14.5703125" style="55" customWidth="1"/>
    <col min="12554" max="12554" width="14.42578125" style="55" customWidth="1"/>
    <col min="12555" max="12555" width="19.85546875" style="55" customWidth="1"/>
    <col min="12556" max="12797" width="9.140625" style="55" customWidth="1"/>
    <col min="12798" max="12799" width="1.28515625" style="55" customWidth="1"/>
    <col min="12800" max="12800" width="3.5703125" style="55"/>
    <col min="12801" max="12801" width="11.85546875" style="55" customWidth="1"/>
    <col min="12802" max="12802" width="12.42578125" style="55" customWidth="1"/>
    <col min="12803" max="12803" width="9" style="55" customWidth="1"/>
    <col min="12804" max="12804" width="7.42578125" style="55" customWidth="1"/>
    <col min="12805" max="12806" width="7.5703125" style="55" customWidth="1"/>
    <col min="12807" max="12807" width="15" style="55" customWidth="1"/>
    <col min="12808" max="12808" width="9.7109375" style="55" customWidth="1"/>
    <col min="12809" max="12809" width="14.5703125" style="55" customWidth="1"/>
    <col min="12810" max="12810" width="14.42578125" style="55" customWidth="1"/>
    <col min="12811" max="12811" width="19.85546875" style="55" customWidth="1"/>
    <col min="12812" max="13053" width="9.140625" style="55" customWidth="1"/>
    <col min="13054" max="13055" width="1.28515625" style="55" customWidth="1"/>
    <col min="13056" max="13056" width="3.5703125" style="55"/>
    <col min="13057" max="13057" width="11.85546875" style="55" customWidth="1"/>
    <col min="13058" max="13058" width="12.42578125" style="55" customWidth="1"/>
    <col min="13059" max="13059" width="9" style="55" customWidth="1"/>
    <col min="13060" max="13060" width="7.42578125" style="55" customWidth="1"/>
    <col min="13061" max="13062" width="7.5703125" style="55" customWidth="1"/>
    <col min="13063" max="13063" width="15" style="55" customWidth="1"/>
    <col min="13064" max="13064" width="9.7109375" style="55" customWidth="1"/>
    <col min="13065" max="13065" width="14.5703125" style="55" customWidth="1"/>
    <col min="13066" max="13066" width="14.42578125" style="55" customWidth="1"/>
    <col min="13067" max="13067" width="19.85546875" style="55" customWidth="1"/>
    <col min="13068" max="13309" width="9.140625" style="55" customWidth="1"/>
    <col min="13310" max="13311" width="1.28515625" style="55" customWidth="1"/>
    <col min="13312" max="13312" width="3.5703125" style="55"/>
    <col min="13313" max="13313" width="11.85546875" style="55" customWidth="1"/>
    <col min="13314" max="13314" width="12.42578125" style="55" customWidth="1"/>
    <col min="13315" max="13315" width="9" style="55" customWidth="1"/>
    <col min="13316" max="13316" width="7.42578125" style="55" customWidth="1"/>
    <col min="13317" max="13318" width="7.5703125" style="55" customWidth="1"/>
    <col min="13319" max="13319" width="15" style="55" customWidth="1"/>
    <col min="13320" max="13320" width="9.7109375" style="55" customWidth="1"/>
    <col min="13321" max="13321" width="14.5703125" style="55" customWidth="1"/>
    <col min="13322" max="13322" width="14.42578125" style="55" customWidth="1"/>
    <col min="13323" max="13323" width="19.85546875" style="55" customWidth="1"/>
    <col min="13324" max="13565" width="9.140625" style="55" customWidth="1"/>
    <col min="13566" max="13567" width="1.28515625" style="55" customWidth="1"/>
    <col min="13568" max="13568" width="3.5703125" style="55"/>
    <col min="13569" max="13569" width="11.85546875" style="55" customWidth="1"/>
    <col min="13570" max="13570" width="12.42578125" style="55" customWidth="1"/>
    <col min="13571" max="13571" width="9" style="55" customWidth="1"/>
    <col min="13572" max="13572" width="7.42578125" style="55" customWidth="1"/>
    <col min="13573" max="13574" width="7.5703125" style="55" customWidth="1"/>
    <col min="13575" max="13575" width="15" style="55" customWidth="1"/>
    <col min="13576" max="13576" width="9.7109375" style="55" customWidth="1"/>
    <col min="13577" max="13577" width="14.5703125" style="55" customWidth="1"/>
    <col min="13578" max="13578" width="14.42578125" style="55" customWidth="1"/>
    <col min="13579" max="13579" width="19.85546875" style="55" customWidth="1"/>
    <col min="13580" max="13821" width="9.140625" style="55" customWidth="1"/>
    <col min="13822" max="13823" width="1.28515625" style="55" customWidth="1"/>
    <col min="13824" max="13824" width="3.5703125" style="55"/>
    <col min="13825" max="13825" width="11.85546875" style="55" customWidth="1"/>
    <col min="13826" max="13826" width="12.42578125" style="55" customWidth="1"/>
    <col min="13827" max="13827" width="9" style="55" customWidth="1"/>
    <col min="13828" max="13828" width="7.42578125" style="55" customWidth="1"/>
    <col min="13829" max="13830" width="7.5703125" style="55" customWidth="1"/>
    <col min="13831" max="13831" width="15" style="55" customWidth="1"/>
    <col min="13832" max="13832" width="9.7109375" style="55" customWidth="1"/>
    <col min="13833" max="13833" width="14.5703125" style="55" customWidth="1"/>
    <col min="13834" max="13834" width="14.42578125" style="55" customWidth="1"/>
    <col min="13835" max="13835" width="19.85546875" style="55" customWidth="1"/>
    <col min="13836" max="14077" width="9.140625" style="55" customWidth="1"/>
    <col min="14078" max="14079" width="1.28515625" style="55" customWidth="1"/>
    <col min="14080" max="14080" width="3.5703125" style="55"/>
    <col min="14081" max="14081" width="11.85546875" style="55" customWidth="1"/>
    <col min="14082" max="14082" width="12.42578125" style="55" customWidth="1"/>
    <col min="14083" max="14083" width="9" style="55" customWidth="1"/>
    <col min="14084" max="14084" width="7.42578125" style="55" customWidth="1"/>
    <col min="14085" max="14086" width="7.5703125" style="55" customWidth="1"/>
    <col min="14087" max="14087" width="15" style="55" customWidth="1"/>
    <col min="14088" max="14088" width="9.7109375" style="55" customWidth="1"/>
    <col min="14089" max="14089" width="14.5703125" style="55" customWidth="1"/>
    <col min="14090" max="14090" width="14.42578125" style="55" customWidth="1"/>
    <col min="14091" max="14091" width="19.85546875" style="55" customWidth="1"/>
    <col min="14092" max="14333" width="9.140625" style="55" customWidth="1"/>
    <col min="14334" max="14335" width="1.28515625" style="55" customWidth="1"/>
    <col min="14336" max="14336" width="3.5703125" style="55"/>
    <col min="14337" max="14337" width="11.85546875" style="55" customWidth="1"/>
    <col min="14338" max="14338" width="12.42578125" style="55" customWidth="1"/>
    <col min="14339" max="14339" width="9" style="55" customWidth="1"/>
    <col min="14340" max="14340" width="7.42578125" style="55" customWidth="1"/>
    <col min="14341" max="14342" width="7.5703125" style="55" customWidth="1"/>
    <col min="14343" max="14343" width="15" style="55" customWidth="1"/>
    <col min="14344" max="14344" width="9.7109375" style="55" customWidth="1"/>
    <col min="14345" max="14345" width="14.5703125" style="55" customWidth="1"/>
    <col min="14346" max="14346" width="14.42578125" style="55" customWidth="1"/>
    <col min="14347" max="14347" width="19.85546875" style="55" customWidth="1"/>
    <col min="14348" max="14589" width="9.140625" style="55" customWidth="1"/>
    <col min="14590" max="14591" width="1.28515625" style="55" customWidth="1"/>
    <col min="14592" max="14592" width="3.5703125" style="55"/>
    <col min="14593" max="14593" width="11.85546875" style="55" customWidth="1"/>
    <col min="14594" max="14594" width="12.42578125" style="55" customWidth="1"/>
    <col min="14595" max="14595" width="9" style="55" customWidth="1"/>
    <col min="14596" max="14596" width="7.42578125" style="55" customWidth="1"/>
    <col min="14597" max="14598" width="7.5703125" style="55" customWidth="1"/>
    <col min="14599" max="14599" width="15" style="55" customWidth="1"/>
    <col min="14600" max="14600" width="9.7109375" style="55" customWidth="1"/>
    <col min="14601" max="14601" width="14.5703125" style="55" customWidth="1"/>
    <col min="14602" max="14602" width="14.42578125" style="55" customWidth="1"/>
    <col min="14603" max="14603" width="19.85546875" style="55" customWidth="1"/>
    <col min="14604" max="14845" width="9.140625" style="55" customWidth="1"/>
    <col min="14846" max="14847" width="1.28515625" style="55" customWidth="1"/>
    <col min="14848" max="14848" width="3.5703125" style="55"/>
    <col min="14849" max="14849" width="11.85546875" style="55" customWidth="1"/>
    <col min="14850" max="14850" width="12.42578125" style="55" customWidth="1"/>
    <col min="14851" max="14851" width="9" style="55" customWidth="1"/>
    <col min="14852" max="14852" width="7.42578125" style="55" customWidth="1"/>
    <col min="14853" max="14854" width="7.5703125" style="55" customWidth="1"/>
    <col min="14855" max="14855" width="15" style="55" customWidth="1"/>
    <col min="14856" max="14856" width="9.7109375" style="55" customWidth="1"/>
    <col min="14857" max="14857" width="14.5703125" style="55" customWidth="1"/>
    <col min="14858" max="14858" width="14.42578125" style="55" customWidth="1"/>
    <col min="14859" max="14859" width="19.85546875" style="55" customWidth="1"/>
    <col min="14860" max="15101" width="9.140625" style="55" customWidth="1"/>
    <col min="15102" max="15103" width="1.28515625" style="55" customWidth="1"/>
    <col min="15104" max="15104" width="3.5703125" style="55"/>
    <col min="15105" max="15105" width="11.85546875" style="55" customWidth="1"/>
    <col min="15106" max="15106" width="12.42578125" style="55" customWidth="1"/>
    <col min="15107" max="15107" width="9" style="55" customWidth="1"/>
    <col min="15108" max="15108" width="7.42578125" style="55" customWidth="1"/>
    <col min="15109" max="15110" width="7.5703125" style="55" customWidth="1"/>
    <col min="15111" max="15111" width="15" style="55" customWidth="1"/>
    <col min="15112" max="15112" width="9.7109375" style="55" customWidth="1"/>
    <col min="15113" max="15113" width="14.5703125" style="55" customWidth="1"/>
    <col min="15114" max="15114" width="14.42578125" style="55" customWidth="1"/>
    <col min="15115" max="15115" width="19.85546875" style="55" customWidth="1"/>
    <col min="15116" max="15357" width="9.140625" style="55" customWidth="1"/>
    <col min="15358" max="15359" width="1.28515625" style="55" customWidth="1"/>
    <col min="15360" max="15360" width="3.5703125" style="55"/>
    <col min="15361" max="15361" width="11.85546875" style="55" customWidth="1"/>
    <col min="15362" max="15362" width="12.42578125" style="55" customWidth="1"/>
    <col min="15363" max="15363" width="9" style="55" customWidth="1"/>
    <col min="15364" max="15364" width="7.42578125" style="55" customWidth="1"/>
    <col min="15365" max="15366" width="7.5703125" style="55" customWidth="1"/>
    <col min="15367" max="15367" width="15" style="55" customWidth="1"/>
    <col min="15368" max="15368" width="9.7109375" style="55" customWidth="1"/>
    <col min="15369" max="15369" width="14.5703125" style="55" customWidth="1"/>
    <col min="15370" max="15370" width="14.42578125" style="55" customWidth="1"/>
    <col min="15371" max="15371" width="19.85546875" style="55" customWidth="1"/>
    <col min="15372" max="15613" width="9.140625" style="55" customWidth="1"/>
    <col min="15614" max="15615" width="1.28515625" style="55" customWidth="1"/>
    <col min="15616" max="15616" width="3.5703125" style="55"/>
    <col min="15617" max="15617" width="11.85546875" style="55" customWidth="1"/>
    <col min="15618" max="15618" width="12.42578125" style="55" customWidth="1"/>
    <col min="15619" max="15619" width="9" style="55" customWidth="1"/>
    <col min="15620" max="15620" width="7.42578125" style="55" customWidth="1"/>
    <col min="15621" max="15622" width="7.5703125" style="55" customWidth="1"/>
    <col min="15623" max="15623" width="15" style="55" customWidth="1"/>
    <col min="15624" max="15624" width="9.7109375" style="55" customWidth="1"/>
    <col min="15625" max="15625" width="14.5703125" style="55" customWidth="1"/>
    <col min="15626" max="15626" width="14.42578125" style="55" customWidth="1"/>
    <col min="15627" max="15627" width="19.85546875" style="55" customWidth="1"/>
    <col min="15628" max="15869" width="9.140625" style="55" customWidth="1"/>
    <col min="15870" max="15871" width="1.28515625" style="55" customWidth="1"/>
    <col min="15872" max="15872" width="3.5703125" style="55"/>
    <col min="15873" max="15873" width="11.85546875" style="55" customWidth="1"/>
    <col min="15874" max="15874" width="12.42578125" style="55" customWidth="1"/>
    <col min="15875" max="15875" width="9" style="55" customWidth="1"/>
    <col min="15876" max="15876" width="7.42578125" style="55" customWidth="1"/>
    <col min="15877" max="15878" width="7.5703125" style="55" customWidth="1"/>
    <col min="15879" max="15879" width="15" style="55" customWidth="1"/>
    <col min="15880" max="15880" width="9.7109375" style="55" customWidth="1"/>
    <col min="15881" max="15881" width="14.5703125" style="55" customWidth="1"/>
    <col min="15882" max="15882" width="14.42578125" style="55" customWidth="1"/>
    <col min="15883" max="15883" width="19.85546875" style="55" customWidth="1"/>
    <col min="15884" max="16125" width="9.140625" style="55" customWidth="1"/>
    <col min="16126" max="16127" width="1.28515625" style="55" customWidth="1"/>
    <col min="16128" max="16128" width="3.5703125" style="55"/>
    <col min="16129" max="16129" width="11.85546875" style="55" customWidth="1"/>
    <col min="16130" max="16130" width="12.42578125" style="55" customWidth="1"/>
    <col min="16131" max="16131" width="9" style="55" customWidth="1"/>
    <col min="16132" max="16132" width="7.42578125" style="55" customWidth="1"/>
    <col min="16133" max="16134" width="7.5703125" style="55" customWidth="1"/>
    <col min="16135" max="16135" width="15" style="55" customWidth="1"/>
    <col min="16136" max="16136" width="9.7109375" style="55" customWidth="1"/>
    <col min="16137" max="16137" width="14.5703125" style="55" customWidth="1"/>
    <col min="16138" max="16138" width="14.42578125" style="55" customWidth="1"/>
    <col min="16139" max="16139" width="19.85546875" style="55" customWidth="1"/>
    <col min="16140" max="16381" width="9.140625" style="55" customWidth="1"/>
    <col min="16382" max="16383" width="1.28515625" style="55" customWidth="1"/>
    <col min="16384" max="16384" width="3.5703125" style="55"/>
  </cols>
  <sheetData>
    <row r="1" spans="1:256" x14ac:dyDescent="0.2">
      <c r="A1" s="51"/>
      <c r="B1" s="52"/>
      <c r="C1" s="53"/>
      <c r="D1" s="53"/>
      <c r="E1" s="53"/>
      <c r="F1" s="53"/>
      <c r="G1" s="53"/>
      <c r="H1" s="53"/>
      <c r="I1" s="53"/>
      <c r="J1" s="53"/>
      <c r="K1" s="54"/>
    </row>
    <row r="2" spans="1:256" ht="15" x14ac:dyDescent="0.2">
      <c r="A2" s="56"/>
      <c r="B2" s="57" t="s">
        <v>23</v>
      </c>
      <c r="C2" s="58"/>
      <c r="D2" s="58"/>
      <c r="E2" s="58"/>
      <c r="F2" s="58"/>
      <c r="G2" s="58"/>
      <c r="H2" s="58"/>
      <c r="K2" s="59"/>
    </row>
    <row r="3" spans="1:256" customFormat="1" ht="15.75" x14ac:dyDescent="0.25">
      <c r="A3" s="56"/>
      <c r="B3" s="57"/>
      <c r="C3" s="58"/>
      <c r="D3" s="58"/>
      <c r="E3" s="58"/>
      <c r="F3" s="58"/>
      <c r="G3" s="58"/>
      <c r="H3" s="58"/>
      <c r="I3" s="58"/>
      <c r="J3" s="58"/>
      <c r="K3" s="59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</row>
    <row r="4" spans="1:256" customFormat="1" ht="15.75" x14ac:dyDescent="0.25">
      <c r="A4" s="56"/>
      <c r="B4" s="57" t="s">
        <v>24</v>
      </c>
      <c r="C4" s="58"/>
      <c r="D4" s="58"/>
      <c r="E4" s="58"/>
      <c r="F4" s="58"/>
      <c r="G4" s="58"/>
      <c r="H4" s="58"/>
      <c r="I4" s="58"/>
      <c r="J4" s="58"/>
      <c r="K4" s="59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</row>
    <row r="5" spans="1:256" x14ac:dyDescent="0.2">
      <c r="A5" s="56"/>
      <c r="B5" s="60"/>
      <c r="C5" s="58"/>
      <c r="D5" s="58"/>
      <c r="E5" s="58"/>
      <c r="F5" s="58"/>
      <c r="G5" s="58"/>
      <c r="H5" s="58"/>
      <c r="K5" s="59"/>
    </row>
    <row r="6" spans="1:256" x14ac:dyDescent="0.2">
      <c r="A6" s="61"/>
      <c r="B6" s="62" t="s">
        <v>25</v>
      </c>
      <c r="C6" s="58"/>
      <c r="D6" s="58"/>
      <c r="E6" s="58"/>
      <c r="F6" s="58"/>
      <c r="G6" s="58"/>
      <c r="H6" s="58"/>
      <c r="K6" s="59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</row>
    <row r="7" spans="1:256" x14ac:dyDescent="0.2">
      <c r="A7" s="56"/>
      <c r="B7" s="60"/>
      <c r="C7" s="58"/>
      <c r="D7" s="58"/>
      <c r="E7" s="58"/>
      <c r="F7" s="58"/>
      <c r="G7" s="58"/>
      <c r="H7" s="58"/>
      <c r="K7" s="59"/>
    </row>
    <row r="8" spans="1:256" x14ac:dyDescent="0.2">
      <c r="A8" s="56">
        <v>1</v>
      </c>
      <c r="B8" s="60" t="s">
        <v>26</v>
      </c>
      <c r="C8" s="58"/>
      <c r="D8" s="58"/>
      <c r="E8" s="58"/>
      <c r="F8" s="58"/>
      <c r="G8" s="58"/>
      <c r="H8" s="58"/>
      <c r="K8" s="59"/>
    </row>
    <row r="9" spans="1:256" x14ac:dyDescent="0.2">
      <c r="A9" s="56"/>
      <c r="B9" s="60" t="s">
        <v>27</v>
      </c>
      <c r="C9" s="58"/>
      <c r="D9" s="58"/>
      <c r="E9" s="58"/>
      <c r="F9" s="58"/>
      <c r="G9" s="58"/>
      <c r="H9" s="58"/>
      <c r="K9" s="59"/>
    </row>
    <row r="10" spans="1:256" x14ac:dyDescent="0.2">
      <c r="A10" s="56"/>
      <c r="B10" s="60" t="s">
        <v>28</v>
      </c>
      <c r="C10" s="58"/>
      <c r="D10" s="58"/>
      <c r="E10" s="58"/>
      <c r="F10" s="58"/>
      <c r="G10" s="58"/>
      <c r="H10" s="58"/>
      <c r="K10" s="59"/>
    </row>
    <row r="11" spans="1:256" x14ac:dyDescent="0.2">
      <c r="A11" s="56"/>
      <c r="B11" s="60" t="s">
        <v>29</v>
      </c>
      <c r="C11" s="58"/>
      <c r="D11" s="58"/>
      <c r="E11" s="58"/>
      <c r="F11" s="58"/>
      <c r="G11" s="58"/>
      <c r="H11" s="58"/>
      <c r="K11" s="59"/>
    </row>
    <row r="12" spans="1:256" x14ac:dyDescent="0.2">
      <c r="A12" s="56"/>
      <c r="B12" s="60" t="s">
        <v>30</v>
      </c>
      <c r="C12" s="58"/>
      <c r="D12" s="58"/>
      <c r="E12" s="58"/>
      <c r="F12" s="58"/>
      <c r="G12" s="58"/>
      <c r="H12" s="58"/>
      <c r="K12" s="59"/>
    </row>
    <row r="13" spans="1:256" x14ac:dyDescent="0.2">
      <c r="A13" s="56"/>
      <c r="B13" s="60" t="s">
        <v>31</v>
      </c>
      <c r="C13" s="58"/>
      <c r="D13" s="58"/>
      <c r="E13" s="58"/>
      <c r="F13" s="58"/>
      <c r="G13" s="58"/>
      <c r="H13" s="58"/>
      <c r="K13" s="59"/>
    </row>
    <row r="14" spans="1:256" x14ac:dyDescent="0.2">
      <c r="A14" s="56"/>
      <c r="B14" s="60"/>
      <c r="C14" s="58"/>
      <c r="D14" s="58"/>
      <c r="E14" s="58"/>
      <c r="F14" s="58"/>
      <c r="G14" s="58"/>
      <c r="H14" s="58"/>
      <c r="K14" s="59"/>
    </row>
    <row r="15" spans="1:256" x14ac:dyDescent="0.2">
      <c r="A15" s="56">
        <v>2</v>
      </c>
      <c r="B15" s="60" t="s">
        <v>32</v>
      </c>
      <c r="C15" s="58"/>
      <c r="D15" s="58"/>
      <c r="E15" s="58"/>
      <c r="F15" s="58"/>
      <c r="G15" s="58"/>
      <c r="H15" s="58"/>
      <c r="K15" s="59"/>
    </row>
    <row r="16" spans="1:256" x14ac:dyDescent="0.2">
      <c r="A16" s="56"/>
      <c r="B16" s="60" t="s">
        <v>33</v>
      </c>
      <c r="C16" s="58"/>
      <c r="D16" s="58"/>
      <c r="E16" s="58"/>
      <c r="F16" s="58"/>
      <c r="G16" s="58"/>
      <c r="H16" s="58"/>
      <c r="K16" s="59"/>
    </row>
    <row r="17" spans="1:11" x14ac:dyDescent="0.2">
      <c r="A17" s="56"/>
      <c r="B17" s="60" t="s">
        <v>34</v>
      </c>
      <c r="C17" s="58"/>
      <c r="D17" s="58"/>
      <c r="E17" s="58"/>
      <c r="F17" s="58"/>
      <c r="G17" s="58"/>
      <c r="H17" s="58"/>
      <c r="K17" s="59"/>
    </row>
    <row r="18" spans="1:11" x14ac:dyDescent="0.2">
      <c r="A18" s="56"/>
      <c r="B18" s="60"/>
      <c r="C18" s="58"/>
      <c r="D18" s="58"/>
      <c r="E18" s="58"/>
      <c r="F18" s="58"/>
      <c r="G18" s="58"/>
      <c r="H18" s="58"/>
      <c r="K18" s="59"/>
    </row>
    <row r="19" spans="1:11" x14ac:dyDescent="0.2">
      <c r="A19" s="56">
        <v>3</v>
      </c>
      <c r="B19" s="60" t="s">
        <v>35</v>
      </c>
      <c r="C19" s="58"/>
      <c r="D19" s="58"/>
      <c r="E19" s="58"/>
      <c r="F19" s="58"/>
      <c r="G19" s="58"/>
      <c r="H19" s="58"/>
      <c r="K19" s="59"/>
    </row>
    <row r="20" spans="1:11" x14ac:dyDescent="0.2">
      <c r="A20" s="56"/>
      <c r="B20" s="60" t="s">
        <v>36</v>
      </c>
      <c r="C20" s="58"/>
      <c r="D20" s="58"/>
      <c r="E20" s="58"/>
      <c r="F20" s="58"/>
      <c r="G20" s="58"/>
      <c r="H20" s="58"/>
      <c r="K20" s="59"/>
    </row>
    <row r="21" spans="1:11" x14ac:dyDescent="0.2">
      <c r="A21" s="56"/>
      <c r="B21" s="60" t="s">
        <v>37</v>
      </c>
      <c r="C21" s="58"/>
      <c r="D21" s="58"/>
      <c r="E21" s="58"/>
      <c r="F21" s="58"/>
      <c r="G21" s="58"/>
      <c r="H21" s="58"/>
      <c r="K21" s="59"/>
    </row>
    <row r="22" spans="1:11" x14ac:dyDescent="0.2">
      <c r="A22" s="56"/>
      <c r="B22" s="60"/>
      <c r="C22" s="58"/>
      <c r="D22" s="58"/>
      <c r="E22" s="58"/>
      <c r="F22" s="58"/>
      <c r="G22" s="58"/>
      <c r="H22" s="58"/>
      <c r="K22" s="59"/>
    </row>
    <row r="23" spans="1:11" x14ac:dyDescent="0.2">
      <c r="A23" s="56">
        <v>4</v>
      </c>
      <c r="B23" s="60" t="s">
        <v>38</v>
      </c>
      <c r="C23" s="58"/>
      <c r="D23" s="58"/>
      <c r="E23" s="58"/>
      <c r="F23" s="58"/>
      <c r="G23" s="58"/>
      <c r="H23" s="58"/>
      <c r="K23" s="59"/>
    </row>
    <row r="24" spans="1:11" x14ac:dyDescent="0.2">
      <c r="A24" s="56"/>
      <c r="B24" s="60" t="s">
        <v>39</v>
      </c>
      <c r="C24" s="58"/>
      <c r="D24" s="58"/>
      <c r="E24" s="58"/>
      <c r="F24" s="58"/>
      <c r="G24" s="58"/>
      <c r="H24" s="58"/>
      <c r="K24" s="59"/>
    </row>
    <row r="25" spans="1:11" x14ac:dyDescent="0.2">
      <c r="A25" s="56"/>
      <c r="B25" s="60" t="s">
        <v>40</v>
      </c>
      <c r="C25" s="58"/>
      <c r="D25" s="58"/>
      <c r="E25" s="58"/>
      <c r="F25" s="58"/>
      <c r="G25" s="58"/>
      <c r="H25" s="58"/>
      <c r="K25" s="59"/>
    </row>
    <row r="26" spans="1:11" x14ac:dyDescent="0.2">
      <c r="A26" s="56"/>
      <c r="B26" s="60"/>
      <c r="C26" s="58"/>
      <c r="D26" s="58"/>
      <c r="E26" s="58"/>
      <c r="F26" s="58"/>
      <c r="G26" s="58"/>
      <c r="H26" s="58"/>
      <c r="K26" s="59"/>
    </row>
    <row r="27" spans="1:11" x14ac:dyDescent="0.2">
      <c r="A27" s="56">
        <v>5</v>
      </c>
      <c r="B27" s="60" t="s">
        <v>41</v>
      </c>
      <c r="C27" s="58"/>
      <c r="D27" s="58"/>
      <c r="E27" s="58"/>
      <c r="F27" s="58"/>
      <c r="G27" s="58"/>
      <c r="H27" s="58"/>
      <c r="K27" s="59"/>
    </row>
    <row r="28" spans="1:11" x14ac:dyDescent="0.2">
      <c r="A28" s="56"/>
      <c r="B28" s="60" t="s">
        <v>42</v>
      </c>
      <c r="C28" s="58"/>
      <c r="D28" s="58"/>
      <c r="E28" s="58"/>
      <c r="F28" s="58"/>
      <c r="G28" s="58"/>
      <c r="H28" s="58"/>
      <c r="K28" s="59"/>
    </row>
    <row r="29" spans="1:11" x14ac:dyDescent="0.2">
      <c r="A29" s="56"/>
      <c r="B29" s="60" t="s">
        <v>43</v>
      </c>
      <c r="C29" s="58"/>
      <c r="D29" s="58"/>
      <c r="E29" s="58"/>
      <c r="F29" s="58"/>
      <c r="G29" s="58"/>
      <c r="H29" s="58"/>
      <c r="K29" s="59"/>
    </row>
    <row r="30" spans="1:11" x14ac:dyDescent="0.2">
      <c r="A30" s="56"/>
      <c r="B30" s="60"/>
      <c r="C30" s="58"/>
      <c r="D30" s="58"/>
      <c r="E30" s="58"/>
      <c r="F30" s="58"/>
      <c r="G30" s="58"/>
      <c r="H30" s="58"/>
      <c r="K30" s="59"/>
    </row>
    <row r="31" spans="1:11" x14ac:dyDescent="0.2">
      <c r="A31" s="56">
        <v>6</v>
      </c>
      <c r="B31" s="60" t="s">
        <v>44</v>
      </c>
      <c r="C31" s="58"/>
      <c r="D31" s="58"/>
      <c r="E31" s="58"/>
      <c r="F31" s="58"/>
      <c r="G31" s="58"/>
      <c r="H31" s="58"/>
      <c r="K31" s="59"/>
    </row>
    <row r="32" spans="1:11" x14ac:dyDescent="0.2">
      <c r="A32" s="56"/>
      <c r="B32" s="60" t="s">
        <v>45</v>
      </c>
      <c r="C32" s="58"/>
      <c r="D32" s="58"/>
      <c r="E32" s="58"/>
      <c r="F32" s="58"/>
      <c r="G32" s="58"/>
      <c r="H32" s="58"/>
      <c r="K32" s="59"/>
    </row>
    <row r="33" spans="1:11" x14ac:dyDescent="0.2">
      <c r="A33" s="56"/>
      <c r="B33" s="60" t="s">
        <v>46</v>
      </c>
      <c r="C33" s="58"/>
      <c r="D33" s="58"/>
      <c r="E33" s="58"/>
      <c r="F33" s="58"/>
      <c r="G33" s="58"/>
      <c r="H33" s="58"/>
      <c r="K33" s="59"/>
    </row>
    <row r="34" spans="1:11" x14ac:dyDescent="0.2">
      <c r="A34" s="56"/>
      <c r="B34" s="60"/>
      <c r="C34" s="58"/>
      <c r="D34" s="58"/>
      <c r="E34" s="58"/>
      <c r="F34" s="58"/>
      <c r="G34" s="58"/>
      <c r="H34" s="58"/>
      <c r="K34" s="59"/>
    </row>
    <row r="35" spans="1:11" x14ac:dyDescent="0.2">
      <c r="A35" s="56">
        <v>7</v>
      </c>
      <c r="B35" s="60" t="s">
        <v>47</v>
      </c>
      <c r="C35" s="58"/>
      <c r="D35" s="58"/>
      <c r="E35" s="58"/>
      <c r="F35" s="58"/>
      <c r="G35" s="58"/>
      <c r="H35" s="58"/>
      <c r="K35" s="59"/>
    </row>
    <row r="36" spans="1:11" x14ac:dyDescent="0.2">
      <c r="A36" s="56"/>
      <c r="B36" s="60"/>
      <c r="C36" s="58"/>
      <c r="D36" s="58"/>
      <c r="E36" s="58"/>
      <c r="F36" s="58"/>
      <c r="G36" s="58"/>
      <c r="H36" s="58"/>
      <c r="K36" s="59"/>
    </row>
    <row r="37" spans="1:11" x14ac:dyDescent="0.2">
      <c r="A37" s="56">
        <v>8</v>
      </c>
      <c r="B37" s="60" t="s">
        <v>48</v>
      </c>
      <c r="C37" s="58"/>
      <c r="D37" s="58"/>
      <c r="E37" s="58"/>
      <c r="F37" s="58"/>
      <c r="G37" s="58"/>
      <c r="H37" s="58"/>
      <c r="K37" s="59"/>
    </row>
    <row r="38" spans="1:11" x14ac:dyDescent="0.2">
      <c r="A38" s="56"/>
      <c r="B38" s="60" t="s">
        <v>49</v>
      </c>
      <c r="C38" s="58"/>
      <c r="D38" s="58"/>
      <c r="E38" s="58"/>
      <c r="F38" s="58"/>
      <c r="G38" s="58"/>
      <c r="H38" s="58"/>
      <c r="K38" s="59"/>
    </row>
    <row r="39" spans="1:11" x14ac:dyDescent="0.2">
      <c r="A39" s="56"/>
      <c r="B39" s="60"/>
      <c r="C39" s="58"/>
      <c r="D39" s="58"/>
      <c r="E39" s="58"/>
      <c r="F39" s="58"/>
      <c r="G39" s="58"/>
      <c r="H39" s="58"/>
      <c r="K39" s="59"/>
    </row>
    <row r="40" spans="1:11" x14ac:dyDescent="0.2">
      <c r="A40" s="56">
        <v>9</v>
      </c>
      <c r="B40" s="60" t="s">
        <v>50</v>
      </c>
      <c r="C40" s="58"/>
      <c r="D40" s="58"/>
      <c r="E40" s="58"/>
      <c r="F40" s="58"/>
      <c r="G40" s="58"/>
      <c r="H40" s="58"/>
      <c r="K40" s="59"/>
    </row>
    <row r="41" spans="1:11" x14ac:dyDescent="0.2">
      <c r="A41" s="56"/>
      <c r="B41" s="60" t="s">
        <v>51</v>
      </c>
      <c r="C41" s="58"/>
      <c r="D41" s="58"/>
      <c r="E41" s="58"/>
      <c r="F41" s="58"/>
      <c r="G41" s="58"/>
      <c r="H41" s="58"/>
      <c r="K41" s="59"/>
    </row>
    <row r="42" spans="1:11" x14ac:dyDescent="0.2">
      <c r="A42" s="56"/>
      <c r="B42" s="60" t="s">
        <v>52</v>
      </c>
      <c r="C42" s="58"/>
      <c r="D42" s="58"/>
      <c r="E42" s="58"/>
      <c r="F42" s="58"/>
      <c r="G42" s="58"/>
      <c r="H42" s="58"/>
      <c r="K42" s="59"/>
    </row>
    <row r="43" spans="1:11" x14ac:dyDescent="0.2">
      <c r="A43" s="56"/>
      <c r="B43" s="60"/>
      <c r="C43" s="58"/>
      <c r="D43" s="58"/>
      <c r="E43" s="58"/>
      <c r="F43" s="58"/>
      <c r="G43" s="58"/>
      <c r="H43" s="58"/>
      <c r="K43" s="59"/>
    </row>
    <row r="44" spans="1:11" x14ac:dyDescent="0.2">
      <c r="A44" s="56">
        <v>10</v>
      </c>
      <c r="B44" s="60" t="s">
        <v>53</v>
      </c>
      <c r="C44" s="58"/>
      <c r="D44" s="58"/>
      <c r="E44" s="58"/>
      <c r="F44" s="58"/>
      <c r="G44" s="58"/>
      <c r="H44" s="58"/>
      <c r="K44" s="59"/>
    </row>
    <row r="45" spans="1:11" x14ac:dyDescent="0.2">
      <c r="A45" s="56"/>
      <c r="B45" s="60"/>
      <c r="C45" s="58"/>
      <c r="D45" s="58"/>
      <c r="E45" s="58"/>
      <c r="F45" s="58"/>
      <c r="G45" s="58"/>
      <c r="H45" s="58"/>
      <c r="K45" s="59"/>
    </row>
    <row r="46" spans="1:11" x14ac:dyDescent="0.2">
      <c r="A46" s="56">
        <v>11</v>
      </c>
      <c r="B46" s="60" t="s">
        <v>54</v>
      </c>
      <c r="C46" s="58"/>
      <c r="D46" s="58"/>
      <c r="E46" s="58"/>
      <c r="F46" s="58"/>
      <c r="G46" s="58"/>
      <c r="H46" s="58"/>
      <c r="K46" s="59"/>
    </row>
    <row r="47" spans="1:11" x14ac:dyDescent="0.2">
      <c r="A47" s="56"/>
      <c r="B47" s="60"/>
      <c r="C47" s="58"/>
      <c r="D47" s="58"/>
      <c r="E47" s="58"/>
      <c r="F47" s="58"/>
      <c r="G47" s="58"/>
      <c r="H47" s="58"/>
      <c r="K47" s="59"/>
    </row>
    <row r="48" spans="1:11" x14ac:dyDescent="0.2">
      <c r="A48" s="51"/>
      <c r="B48" s="52"/>
      <c r="C48" s="53"/>
      <c r="D48" s="53"/>
      <c r="E48" s="53"/>
      <c r="F48" s="53"/>
      <c r="G48" s="53"/>
      <c r="H48" s="53"/>
      <c r="I48" s="53"/>
      <c r="J48" s="53"/>
      <c r="K48" s="54"/>
    </row>
    <row r="49" spans="1:11" x14ac:dyDescent="0.2">
      <c r="A49" s="56"/>
      <c r="B49" s="60"/>
      <c r="C49" s="58"/>
      <c r="D49" s="58"/>
      <c r="E49" s="58"/>
      <c r="F49" s="58"/>
      <c r="G49" s="58"/>
      <c r="H49" s="58"/>
      <c r="K49" s="59"/>
    </row>
    <row r="50" spans="1:11" x14ac:dyDescent="0.2">
      <c r="A50" s="56"/>
      <c r="B50" s="60"/>
      <c r="C50" s="58"/>
      <c r="D50" s="58"/>
      <c r="E50" s="58"/>
      <c r="F50" s="58"/>
      <c r="G50" s="58"/>
      <c r="H50" s="58"/>
      <c r="K50" s="59"/>
    </row>
    <row r="51" spans="1:11" x14ac:dyDescent="0.2">
      <c r="A51" s="56"/>
      <c r="B51" s="62" t="s">
        <v>55</v>
      </c>
      <c r="C51" s="60"/>
      <c r="D51" s="64"/>
      <c r="E51" s="64"/>
      <c r="F51" s="64"/>
      <c r="G51" s="64"/>
      <c r="H51" s="58"/>
      <c r="K51" s="59"/>
    </row>
    <row r="52" spans="1:11" x14ac:dyDescent="0.2">
      <c r="A52" s="56"/>
      <c r="B52" s="62"/>
      <c r="C52" s="60"/>
      <c r="D52" s="64"/>
      <c r="E52" s="64"/>
      <c r="F52" s="64"/>
      <c r="G52" s="64"/>
      <c r="H52" s="58"/>
      <c r="K52" s="59"/>
    </row>
    <row r="53" spans="1:11" x14ac:dyDescent="0.2">
      <c r="A53" s="56"/>
      <c r="B53" s="62" t="s">
        <v>56</v>
      </c>
      <c r="C53" s="60"/>
      <c r="D53" s="64"/>
      <c r="E53" s="64" t="s">
        <v>57</v>
      </c>
      <c r="F53" s="64"/>
      <c r="G53" s="64"/>
      <c r="H53" s="58"/>
      <c r="K53" s="59"/>
    </row>
    <row r="54" spans="1:11" x14ac:dyDescent="0.2">
      <c r="A54" s="56"/>
      <c r="B54" s="62"/>
      <c r="C54" s="60"/>
      <c r="D54" s="64"/>
      <c r="E54" s="64"/>
      <c r="F54" s="64"/>
      <c r="G54" s="64"/>
      <c r="H54" s="58"/>
      <c r="K54" s="59"/>
    </row>
    <row r="55" spans="1:11" x14ac:dyDescent="0.2">
      <c r="A55" s="56"/>
      <c r="B55" s="62" t="s">
        <v>58</v>
      </c>
      <c r="C55" s="60"/>
      <c r="D55" s="64"/>
      <c r="E55" s="64" t="s">
        <v>449</v>
      </c>
      <c r="F55" s="64"/>
      <c r="G55" s="64"/>
      <c r="H55" s="58"/>
      <c r="K55" s="59"/>
    </row>
    <row r="56" spans="1:11" x14ac:dyDescent="0.2">
      <c r="A56" s="56"/>
      <c r="B56" s="60"/>
      <c r="C56" s="60"/>
      <c r="D56" s="64"/>
      <c r="E56" s="64"/>
      <c r="F56" s="64"/>
      <c r="G56" s="64"/>
      <c r="H56" s="58"/>
      <c r="K56" s="59"/>
    </row>
    <row r="57" spans="1:11" x14ac:dyDescent="0.2">
      <c r="A57" s="56"/>
      <c r="B57" s="62" t="s">
        <v>59</v>
      </c>
      <c r="C57" s="60"/>
      <c r="D57" s="64"/>
      <c r="E57" s="64" t="s">
        <v>450</v>
      </c>
      <c r="G57" s="64"/>
      <c r="H57" s="58"/>
      <c r="K57" s="59"/>
    </row>
    <row r="58" spans="1:11" x14ac:dyDescent="0.2">
      <c r="A58" s="56"/>
      <c r="G58" s="64"/>
      <c r="H58" s="58"/>
      <c r="K58" s="59"/>
    </row>
    <row r="59" spans="1:11" x14ac:dyDescent="0.2">
      <c r="A59" s="56"/>
      <c r="B59" s="62" t="s">
        <v>60</v>
      </c>
      <c r="C59" s="60"/>
      <c r="D59" s="64"/>
      <c r="E59" s="64" t="s">
        <v>10</v>
      </c>
      <c r="G59" s="64"/>
      <c r="H59" s="58"/>
      <c r="K59" s="59"/>
    </row>
    <row r="60" spans="1:11" x14ac:dyDescent="0.2">
      <c r="A60" s="56"/>
      <c r="G60" s="64"/>
      <c r="H60" s="58"/>
      <c r="K60" s="59"/>
    </row>
    <row r="61" spans="1:11" x14ac:dyDescent="0.2">
      <c r="A61" s="56"/>
      <c r="B61" s="62"/>
      <c r="C61" s="60"/>
      <c r="D61" s="64"/>
      <c r="E61" s="64"/>
      <c r="F61" s="64"/>
      <c r="G61" s="64"/>
      <c r="H61" s="58"/>
      <c r="K61" s="59"/>
    </row>
    <row r="62" spans="1:11" x14ac:dyDescent="0.2">
      <c r="A62" s="56"/>
      <c r="B62" s="62"/>
      <c r="C62" s="60"/>
      <c r="D62" s="64"/>
      <c r="E62" s="64"/>
      <c r="F62" s="64"/>
      <c r="G62" s="64"/>
      <c r="H62" s="58"/>
      <c r="K62" s="59"/>
    </row>
    <row r="63" spans="1:11" x14ac:dyDescent="0.2">
      <c r="A63" s="56"/>
      <c r="B63" s="62"/>
      <c r="C63" s="60"/>
      <c r="D63" s="64"/>
      <c r="F63" s="64"/>
      <c r="G63" s="64"/>
      <c r="H63" s="58"/>
      <c r="K63" s="59"/>
    </row>
    <row r="64" spans="1:11" x14ac:dyDescent="0.2">
      <c r="A64" s="56"/>
      <c r="B64" s="62"/>
      <c r="C64" s="60"/>
      <c r="D64" s="64"/>
      <c r="E64" s="64"/>
      <c r="F64" s="64"/>
      <c r="G64" s="64"/>
      <c r="H64" s="58"/>
      <c r="K64" s="59"/>
    </row>
    <row r="65" spans="1:11" x14ac:dyDescent="0.2">
      <c r="A65" s="56"/>
      <c r="B65" s="62"/>
      <c r="G65" s="64"/>
      <c r="H65" s="58"/>
      <c r="K65" s="59"/>
    </row>
    <row r="66" spans="1:11" x14ac:dyDescent="0.2">
      <c r="A66" s="56"/>
      <c r="B66" s="62"/>
      <c r="C66" s="60"/>
      <c r="D66" s="64"/>
      <c r="E66" s="64"/>
      <c r="F66" s="64"/>
      <c r="G66" s="64"/>
      <c r="H66" s="58"/>
      <c r="K66" s="59"/>
    </row>
    <row r="67" spans="1:11" x14ac:dyDescent="0.2">
      <c r="A67" s="56"/>
      <c r="B67" s="62"/>
      <c r="G67" s="64"/>
      <c r="H67" s="58"/>
      <c r="K67" s="59"/>
    </row>
    <row r="68" spans="1:11" x14ac:dyDescent="0.2">
      <c r="A68" s="56"/>
      <c r="G68" s="64"/>
      <c r="H68" s="58"/>
      <c r="K68" s="59"/>
    </row>
    <row r="69" spans="1:11" x14ac:dyDescent="0.2">
      <c r="A69" s="56"/>
      <c r="B69" s="62"/>
      <c r="F69" s="64"/>
      <c r="G69" s="64"/>
      <c r="H69" s="58"/>
      <c r="K69" s="59"/>
    </row>
    <row r="70" spans="1:11" x14ac:dyDescent="0.2">
      <c r="A70" s="56"/>
      <c r="B70" s="62"/>
      <c r="C70" s="60"/>
      <c r="D70" s="64"/>
      <c r="E70" s="64"/>
      <c r="F70" s="64"/>
      <c r="G70" s="64"/>
      <c r="H70" s="58"/>
      <c r="K70" s="59"/>
    </row>
    <row r="71" spans="1:11" x14ac:dyDescent="0.2">
      <c r="A71" s="56"/>
      <c r="B71" s="62"/>
      <c r="C71" s="60"/>
      <c r="D71" s="64"/>
      <c r="F71" s="64"/>
      <c r="G71" s="64"/>
      <c r="H71" s="58"/>
      <c r="K71" s="59"/>
    </row>
    <row r="72" spans="1:11" x14ac:dyDescent="0.2">
      <c r="A72" s="56"/>
      <c r="B72" s="62"/>
      <c r="C72" s="60"/>
      <c r="D72" s="64"/>
      <c r="E72" s="64"/>
      <c r="F72" s="64"/>
      <c r="G72" s="64"/>
      <c r="H72" s="58"/>
      <c r="K72" s="59"/>
    </row>
    <row r="73" spans="1:11" x14ac:dyDescent="0.2">
      <c r="A73" s="56"/>
      <c r="F73" s="64"/>
      <c r="G73" s="64"/>
      <c r="H73" s="58"/>
      <c r="K73" s="59"/>
    </row>
    <row r="74" spans="1:11" x14ac:dyDescent="0.2">
      <c r="A74" s="56"/>
      <c r="B74" s="62"/>
      <c r="C74" s="60"/>
      <c r="D74" s="64"/>
      <c r="E74" s="64"/>
      <c r="F74" s="64"/>
      <c r="G74" s="64"/>
      <c r="H74" s="58"/>
      <c r="K74" s="59"/>
    </row>
    <row r="75" spans="1:11" x14ac:dyDescent="0.2">
      <c r="A75" s="56"/>
      <c r="B75" s="62"/>
      <c r="C75" s="60"/>
      <c r="D75" s="64"/>
      <c r="E75" s="64"/>
      <c r="F75" s="64"/>
      <c r="G75" s="64"/>
      <c r="H75" s="58"/>
      <c r="K75" s="59"/>
    </row>
    <row r="76" spans="1:11" x14ac:dyDescent="0.2">
      <c r="A76" s="56"/>
      <c r="B76" s="62"/>
      <c r="C76" s="60"/>
      <c r="D76" s="64"/>
      <c r="E76" s="64"/>
      <c r="F76" s="64"/>
      <c r="G76" s="64"/>
      <c r="H76" s="58"/>
      <c r="K76" s="59"/>
    </row>
    <row r="77" spans="1:11" x14ac:dyDescent="0.2">
      <c r="A77" s="56"/>
      <c r="B77" s="62"/>
      <c r="C77" s="60"/>
      <c r="D77" s="64"/>
      <c r="E77" s="64"/>
      <c r="F77" s="64"/>
      <c r="G77" s="64"/>
      <c r="H77" s="58"/>
      <c r="K77" s="59"/>
    </row>
    <row r="78" spans="1:11" x14ac:dyDescent="0.2">
      <c r="A78" s="56"/>
      <c r="B78" s="62"/>
      <c r="C78" s="60"/>
      <c r="D78" s="64"/>
      <c r="E78" s="64"/>
      <c r="F78" s="64"/>
      <c r="G78" s="64"/>
      <c r="H78" s="58"/>
      <c r="K78" s="59"/>
    </row>
    <row r="79" spans="1:11" x14ac:dyDescent="0.2">
      <c r="A79" s="56"/>
      <c r="G79" s="64"/>
      <c r="H79" s="58"/>
      <c r="K79" s="59"/>
    </row>
    <row r="80" spans="1:11" x14ac:dyDescent="0.2">
      <c r="A80" s="56"/>
      <c r="C80" s="60"/>
      <c r="D80" s="64"/>
      <c r="E80" s="65"/>
      <c r="F80" s="64"/>
      <c r="G80" s="64"/>
      <c r="H80" s="58"/>
      <c r="K80" s="59"/>
    </row>
    <row r="81" spans="1:256" x14ac:dyDescent="0.2">
      <c r="A81" s="56"/>
      <c r="B81" s="60"/>
      <c r="C81" s="60"/>
      <c r="D81" s="64"/>
      <c r="E81" s="64"/>
      <c r="F81" s="64"/>
      <c r="G81" s="64"/>
      <c r="H81" s="58"/>
      <c r="K81" s="59"/>
    </row>
    <row r="82" spans="1:256" x14ac:dyDescent="0.2">
      <c r="A82" s="56"/>
      <c r="B82" s="62"/>
      <c r="C82" s="60"/>
      <c r="D82" s="64"/>
      <c r="E82" s="64"/>
      <c r="F82" s="64"/>
      <c r="G82" s="64"/>
      <c r="H82" s="58"/>
      <c r="K82" s="59"/>
    </row>
    <row r="83" spans="1:256" x14ac:dyDescent="0.2">
      <c r="A83" s="56"/>
      <c r="B83" s="60"/>
      <c r="C83" s="58"/>
      <c r="D83" s="58"/>
      <c r="E83" s="58"/>
      <c r="F83" s="58"/>
      <c r="G83" s="58"/>
      <c r="H83" s="58"/>
      <c r="K83" s="59"/>
    </row>
    <row r="84" spans="1:256" x14ac:dyDescent="0.2">
      <c r="A84" s="56"/>
      <c r="B84" s="60"/>
      <c r="C84" s="58"/>
      <c r="D84" s="58"/>
      <c r="E84" s="58"/>
      <c r="F84" s="58"/>
      <c r="G84" s="58"/>
      <c r="H84" s="58"/>
      <c r="K84" s="59"/>
    </row>
    <row r="85" spans="1:256" x14ac:dyDescent="0.2">
      <c r="A85" s="66"/>
      <c r="B85" s="67"/>
      <c r="C85" s="68"/>
      <c r="D85" s="68"/>
      <c r="E85" s="68"/>
      <c r="F85" s="68"/>
      <c r="G85" s="68"/>
      <c r="H85" s="68"/>
      <c r="I85" s="68"/>
      <c r="J85" s="68"/>
      <c r="K85" s="69"/>
    </row>
    <row r="86" spans="1:256" ht="26.45" customHeight="1" x14ac:dyDescent="0.2">
      <c r="A86" s="70" t="s">
        <v>0</v>
      </c>
      <c r="B86" s="208" t="s">
        <v>2</v>
      </c>
      <c r="C86" s="209"/>
      <c r="D86" s="209"/>
      <c r="E86" s="209"/>
      <c r="F86" s="209"/>
      <c r="G86" s="209"/>
      <c r="H86" s="209"/>
      <c r="I86" s="209"/>
      <c r="J86" s="210"/>
      <c r="K86" s="71" t="s">
        <v>9</v>
      </c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  <c r="IT86" s="72"/>
      <c r="IU86" s="72"/>
      <c r="IV86" s="72"/>
    </row>
    <row r="87" spans="1:256" x14ac:dyDescent="0.2">
      <c r="A87" s="73"/>
      <c r="B87" s="74"/>
      <c r="C87" s="58"/>
      <c r="D87" s="58"/>
      <c r="E87" s="58"/>
      <c r="F87" s="58"/>
      <c r="G87" s="58"/>
      <c r="H87" s="58"/>
      <c r="K87" s="75"/>
    </row>
    <row r="88" spans="1:256" x14ac:dyDescent="0.2">
      <c r="A88" s="73"/>
      <c r="B88" s="74"/>
      <c r="C88" s="58"/>
      <c r="D88" s="58"/>
      <c r="E88" s="58"/>
      <c r="F88" s="58"/>
      <c r="G88" s="58"/>
      <c r="H88" s="58"/>
      <c r="K88" s="75"/>
    </row>
    <row r="89" spans="1:256" x14ac:dyDescent="0.2">
      <c r="A89" s="73"/>
      <c r="B89" s="76" t="s">
        <v>61</v>
      </c>
      <c r="C89" s="58"/>
      <c r="D89" s="58"/>
      <c r="E89" s="58"/>
      <c r="F89" s="58"/>
      <c r="G89" s="58"/>
      <c r="H89" s="58"/>
      <c r="K89" s="75"/>
    </row>
    <row r="90" spans="1:256" x14ac:dyDescent="0.2">
      <c r="A90" s="73"/>
      <c r="B90" s="76"/>
      <c r="C90" s="58"/>
      <c r="D90" s="58"/>
      <c r="E90" s="58"/>
      <c r="F90" s="58"/>
      <c r="G90" s="58"/>
      <c r="H90" s="58"/>
      <c r="K90" s="75"/>
    </row>
    <row r="91" spans="1:256" x14ac:dyDescent="0.2">
      <c r="A91" s="73"/>
      <c r="B91" s="76" t="s">
        <v>57</v>
      </c>
      <c r="C91" s="58"/>
      <c r="D91" s="58"/>
      <c r="E91" s="58"/>
      <c r="F91" s="58"/>
      <c r="G91" s="58"/>
      <c r="H91" s="58"/>
      <c r="K91" s="75"/>
    </row>
    <row r="92" spans="1:256" x14ac:dyDescent="0.2">
      <c r="A92" s="73"/>
      <c r="B92" s="76"/>
      <c r="C92" s="58"/>
      <c r="D92" s="58"/>
      <c r="E92" s="58"/>
      <c r="F92" s="58"/>
      <c r="G92" s="58"/>
      <c r="H92" s="58"/>
      <c r="K92" s="75"/>
    </row>
    <row r="93" spans="1:256" x14ac:dyDescent="0.2">
      <c r="A93" s="73"/>
      <c r="B93" s="76" t="s">
        <v>62</v>
      </c>
      <c r="C93" s="58"/>
      <c r="D93" s="58"/>
      <c r="E93" s="58"/>
      <c r="F93" s="58"/>
      <c r="G93" s="58"/>
      <c r="H93" s="58"/>
      <c r="K93" s="75"/>
    </row>
    <row r="94" spans="1:256" x14ac:dyDescent="0.2">
      <c r="A94" s="73"/>
      <c r="B94" s="76"/>
      <c r="C94" s="58"/>
      <c r="D94" s="58"/>
      <c r="E94" s="58"/>
      <c r="F94" s="58"/>
      <c r="G94" s="58"/>
      <c r="H94" s="58"/>
      <c r="K94" s="75"/>
    </row>
    <row r="95" spans="1:256" x14ac:dyDescent="0.2">
      <c r="A95" s="73" t="s">
        <v>63</v>
      </c>
      <c r="B95" s="76" t="s">
        <v>64</v>
      </c>
      <c r="C95" s="58"/>
      <c r="D95" s="58"/>
      <c r="E95" s="58"/>
      <c r="F95" s="58"/>
      <c r="G95" s="58"/>
      <c r="H95" s="58"/>
      <c r="K95" s="75"/>
    </row>
    <row r="96" spans="1:256" x14ac:dyDescent="0.2">
      <c r="A96" s="73"/>
      <c r="B96" s="74"/>
      <c r="C96" s="58"/>
      <c r="D96" s="58"/>
      <c r="E96" s="58"/>
      <c r="F96" s="58"/>
      <c r="G96" s="58"/>
      <c r="H96" s="58"/>
      <c r="K96" s="75"/>
    </row>
    <row r="97" spans="1:11" x14ac:dyDescent="0.2">
      <c r="A97" s="73"/>
      <c r="B97" s="74" t="s">
        <v>65</v>
      </c>
      <c r="C97" s="58"/>
      <c r="D97" s="58"/>
      <c r="E97" s="58"/>
      <c r="F97" s="77" t="s">
        <v>66</v>
      </c>
      <c r="G97" s="58"/>
      <c r="H97" s="58"/>
      <c r="K97" s="75"/>
    </row>
    <row r="98" spans="1:11" x14ac:dyDescent="0.2">
      <c r="A98" s="73"/>
      <c r="B98" s="74"/>
      <c r="C98" s="58"/>
      <c r="D98" s="58"/>
      <c r="E98" s="58"/>
      <c r="F98" s="78"/>
      <c r="G98" s="58"/>
      <c r="H98" s="58"/>
      <c r="K98" s="75"/>
    </row>
    <row r="99" spans="1:11" x14ac:dyDescent="0.2">
      <c r="A99" s="73"/>
      <c r="B99" s="79"/>
      <c r="C99" s="58"/>
      <c r="D99" s="58"/>
      <c r="E99" s="58"/>
      <c r="F99" s="80"/>
      <c r="G99" s="58"/>
      <c r="H99" s="58"/>
      <c r="K99" s="75"/>
    </row>
    <row r="100" spans="1:11" x14ac:dyDescent="0.2">
      <c r="A100" s="73"/>
      <c r="B100" s="79"/>
      <c r="C100" s="58"/>
      <c r="D100" s="58"/>
      <c r="E100" s="58"/>
      <c r="F100" s="80"/>
      <c r="G100" s="58"/>
      <c r="H100" s="58"/>
      <c r="K100" s="75"/>
    </row>
    <row r="101" spans="1:11" x14ac:dyDescent="0.2">
      <c r="A101" s="73"/>
      <c r="B101" s="79" t="s">
        <v>67</v>
      </c>
      <c r="C101" s="58"/>
      <c r="D101" s="58"/>
      <c r="E101" s="58"/>
      <c r="F101" s="80"/>
      <c r="G101" s="58"/>
      <c r="H101" s="58"/>
      <c r="K101" s="75"/>
    </row>
    <row r="102" spans="1:11" x14ac:dyDescent="0.2">
      <c r="A102" s="73"/>
      <c r="B102" s="79" t="s">
        <v>68</v>
      </c>
      <c r="C102" s="58"/>
      <c r="D102" s="58"/>
      <c r="E102" s="58"/>
      <c r="F102" s="81"/>
      <c r="G102" s="58"/>
      <c r="H102" s="58"/>
      <c r="K102" s="75"/>
    </row>
    <row r="103" spans="1:11" x14ac:dyDescent="0.2">
      <c r="A103" s="73"/>
      <c r="B103" s="61" t="s">
        <v>69</v>
      </c>
      <c r="C103" s="58"/>
      <c r="D103" s="58"/>
      <c r="E103" s="58"/>
      <c r="F103" s="58"/>
      <c r="G103" s="58"/>
      <c r="H103" s="58"/>
      <c r="K103" s="75"/>
    </row>
    <row r="104" spans="1:11" x14ac:dyDescent="0.2">
      <c r="A104" s="73"/>
      <c r="B104" s="61"/>
      <c r="C104" s="58"/>
      <c r="D104" s="58"/>
      <c r="E104" s="58"/>
      <c r="F104" s="58"/>
      <c r="G104" s="58"/>
      <c r="H104" s="58"/>
      <c r="K104" s="75"/>
    </row>
    <row r="105" spans="1:11" x14ac:dyDescent="0.2">
      <c r="A105" s="73" t="s">
        <v>70</v>
      </c>
      <c r="B105" s="82" t="s">
        <v>71</v>
      </c>
      <c r="C105" s="58"/>
      <c r="D105" s="58"/>
      <c r="E105" s="58"/>
      <c r="F105" s="58"/>
      <c r="G105" s="58"/>
      <c r="H105" s="58"/>
      <c r="K105" s="75"/>
    </row>
    <row r="106" spans="1:11" x14ac:dyDescent="0.2">
      <c r="A106" s="73"/>
      <c r="B106" s="79"/>
      <c r="C106" s="58"/>
      <c r="D106" s="58"/>
      <c r="E106" s="58"/>
      <c r="F106" s="58"/>
      <c r="G106" s="58"/>
      <c r="H106" s="58"/>
      <c r="K106" s="75"/>
    </row>
    <row r="107" spans="1:11" x14ac:dyDescent="0.2">
      <c r="A107" s="73"/>
      <c r="B107" s="79" t="s">
        <v>452</v>
      </c>
      <c r="C107" s="58"/>
      <c r="D107" s="58"/>
      <c r="E107" s="58"/>
      <c r="F107" s="58"/>
      <c r="G107" s="58"/>
      <c r="H107" s="58"/>
      <c r="K107" s="75"/>
    </row>
    <row r="108" spans="1:11" x14ac:dyDescent="0.2">
      <c r="A108" s="73"/>
      <c r="B108" s="79"/>
      <c r="C108" s="58"/>
      <c r="D108" s="58"/>
      <c r="E108" s="58"/>
      <c r="F108" s="58"/>
      <c r="G108" s="58"/>
      <c r="H108" s="58"/>
      <c r="K108" s="75"/>
    </row>
    <row r="109" spans="1:11" x14ac:dyDescent="0.2">
      <c r="A109" s="73"/>
      <c r="B109" s="79" t="s">
        <v>72</v>
      </c>
      <c r="C109" s="58"/>
      <c r="D109" s="58"/>
      <c r="E109" s="58"/>
      <c r="F109" s="64"/>
      <c r="G109" s="58"/>
      <c r="H109" s="58"/>
      <c r="K109" s="75"/>
    </row>
    <row r="110" spans="1:11" x14ac:dyDescent="0.2">
      <c r="A110" s="73"/>
      <c r="B110" s="79" t="s">
        <v>73</v>
      </c>
      <c r="C110" s="58"/>
      <c r="D110" s="58"/>
      <c r="E110" s="58"/>
      <c r="F110" s="64"/>
      <c r="G110" s="58"/>
      <c r="H110" s="58"/>
      <c r="K110" s="75"/>
    </row>
    <row r="111" spans="1:11" x14ac:dyDescent="0.2">
      <c r="A111" s="73"/>
      <c r="B111" s="79"/>
      <c r="C111" s="58"/>
      <c r="D111" s="58"/>
      <c r="E111" s="58"/>
      <c r="F111" s="58"/>
      <c r="G111" s="58"/>
      <c r="H111" s="58"/>
      <c r="K111" s="75"/>
    </row>
    <row r="112" spans="1:11" x14ac:dyDescent="0.2">
      <c r="A112" s="73"/>
      <c r="B112" s="79" t="s">
        <v>74</v>
      </c>
      <c r="C112" s="58"/>
      <c r="D112" s="58"/>
      <c r="E112" s="58"/>
      <c r="F112" s="58"/>
      <c r="G112" s="58"/>
      <c r="H112" s="58"/>
      <c r="K112" s="75"/>
    </row>
    <row r="113" spans="1:11" x14ac:dyDescent="0.2">
      <c r="A113" s="73"/>
      <c r="B113" s="79" t="s">
        <v>75</v>
      </c>
      <c r="C113" s="58"/>
      <c r="D113" s="58"/>
      <c r="E113" s="58"/>
      <c r="F113" s="58"/>
      <c r="G113" s="58"/>
      <c r="H113" s="58"/>
      <c r="K113" s="75"/>
    </row>
    <row r="114" spans="1:11" x14ac:dyDescent="0.2">
      <c r="A114" s="73" t="s">
        <v>76</v>
      </c>
      <c r="B114" s="79"/>
      <c r="C114" s="58"/>
      <c r="D114" s="58"/>
      <c r="E114" s="58"/>
      <c r="F114" s="58"/>
      <c r="G114" s="58"/>
      <c r="H114" s="58"/>
      <c r="K114" s="75"/>
    </row>
    <row r="115" spans="1:11" x14ac:dyDescent="0.2">
      <c r="A115" s="73" t="s">
        <v>76</v>
      </c>
      <c r="B115" s="79" t="s">
        <v>77</v>
      </c>
      <c r="C115" s="58"/>
      <c r="D115" s="58"/>
      <c r="E115" s="58"/>
      <c r="F115" s="58"/>
      <c r="G115" s="58"/>
      <c r="H115" s="58"/>
      <c r="K115" s="75"/>
    </row>
    <row r="116" spans="1:11" x14ac:dyDescent="0.2">
      <c r="A116" s="73"/>
      <c r="B116" s="79" t="s">
        <v>78</v>
      </c>
      <c r="C116" s="58"/>
      <c r="D116" s="58"/>
      <c r="E116" s="58"/>
      <c r="F116" s="58"/>
      <c r="G116" s="58"/>
      <c r="H116" s="58"/>
      <c r="K116" s="75"/>
    </row>
    <row r="117" spans="1:11" x14ac:dyDescent="0.2">
      <c r="A117" s="73"/>
      <c r="B117" s="79" t="s">
        <v>79</v>
      </c>
      <c r="C117" s="58"/>
      <c r="D117" s="58"/>
      <c r="E117" s="58"/>
      <c r="F117" s="58"/>
      <c r="G117" s="58"/>
      <c r="H117" s="58"/>
      <c r="K117" s="75"/>
    </row>
    <row r="118" spans="1:11" x14ac:dyDescent="0.2">
      <c r="A118" s="73"/>
      <c r="B118" s="79" t="s">
        <v>80</v>
      </c>
      <c r="C118" s="58"/>
      <c r="D118" s="58"/>
      <c r="E118" s="58"/>
      <c r="F118" s="58"/>
      <c r="G118" s="58"/>
      <c r="H118" s="58"/>
      <c r="K118" s="75"/>
    </row>
    <row r="119" spans="1:11" x14ac:dyDescent="0.2">
      <c r="A119" s="73"/>
      <c r="B119" s="79"/>
      <c r="C119" s="58"/>
      <c r="D119" s="58"/>
      <c r="E119" s="58"/>
      <c r="F119" s="58"/>
      <c r="G119" s="58"/>
      <c r="H119" s="58"/>
      <c r="K119" s="75"/>
    </row>
    <row r="120" spans="1:11" x14ac:dyDescent="0.2">
      <c r="A120" s="73"/>
      <c r="B120" s="79" t="s">
        <v>81</v>
      </c>
      <c r="C120" s="58"/>
      <c r="D120" s="58"/>
      <c r="E120" s="58"/>
      <c r="F120" s="58"/>
      <c r="G120" s="58"/>
      <c r="H120" s="58"/>
      <c r="K120" s="75"/>
    </row>
    <row r="121" spans="1:11" x14ac:dyDescent="0.2">
      <c r="A121" s="73"/>
      <c r="B121" s="79" t="s">
        <v>82</v>
      </c>
      <c r="C121" s="58"/>
      <c r="D121" s="58"/>
      <c r="E121" s="58"/>
      <c r="F121" s="58"/>
      <c r="G121" s="58"/>
      <c r="H121" s="58"/>
      <c r="K121" s="75"/>
    </row>
    <row r="122" spans="1:11" x14ac:dyDescent="0.2">
      <c r="A122" s="73"/>
      <c r="B122" s="79"/>
      <c r="C122" s="58"/>
      <c r="D122" s="58"/>
      <c r="E122" s="58"/>
      <c r="F122" s="58"/>
      <c r="G122" s="58"/>
      <c r="H122" s="58"/>
      <c r="K122" s="75"/>
    </row>
    <row r="123" spans="1:11" x14ac:dyDescent="0.2">
      <c r="A123" s="73"/>
      <c r="B123" s="79" t="s">
        <v>83</v>
      </c>
      <c r="C123" s="58"/>
      <c r="D123" s="58"/>
      <c r="E123" s="58"/>
      <c r="F123" s="58"/>
      <c r="G123" s="58"/>
      <c r="H123" s="58"/>
      <c r="K123" s="75"/>
    </row>
    <row r="124" spans="1:11" x14ac:dyDescent="0.2">
      <c r="A124" s="73"/>
      <c r="B124" s="79" t="s">
        <v>84</v>
      </c>
      <c r="C124" s="58"/>
      <c r="D124" s="58"/>
      <c r="E124" s="58"/>
      <c r="F124" s="58"/>
      <c r="G124" s="58"/>
      <c r="H124" s="58"/>
      <c r="K124" s="75"/>
    </row>
    <row r="125" spans="1:11" x14ac:dyDescent="0.2">
      <c r="A125" s="73"/>
      <c r="B125" s="79" t="s">
        <v>85</v>
      </c>
      <c r="C125" s="58"/>
      <c r="D125" s="58"/>
      <c r="E125" s="58"/>
      <c r="F125" s="58"/>
      <c r="G125" s="58"/>
      <c r="H125" s="58"/>
      <c r="K125" s="75"/>
    </row>
    <row r="126" spans="1:11" x14ac:dyDescent="0.2">
      <c r="A126" s="73"/>
      <c r="B126" s="79" t="s">
        <v>86</v>
      </c>
      <c r="C126" s="58"/>
      <c r="D126" s="58"/>
      <c r="E126" s="58"/>
      <c r="F126" s="58"/>
      <c r="G126" s="58"/>
      <c r="H126" s="58"/>
      <c r="K126" s="75"/>
    </row>
    <row r="127" spans="1:11" x14ac:dyDescent="0.2">
      <c r="A127" s="73"/>
      <c r="B127" s="79"/>
      <c r="C127" s="58"/>
      <c r="D127" s="58"/>
      <c r="E127" s="58"/>
      <c r="F127" s="58"/>
      <c r="G127" s="58"/>
      <c r="H127" s="58"/>
      <c r="K127" s="75"/>
    </row>
    <row r="128" spans="1:11" x14ac:dyDescent="0.2">
      <c r="A128" s="73"/>
      <c r="B128" s="79"/>
      <c r="C128" s="58"/>
      <c r="D128" s="58"/>
      <c r="E128" s="58"/>
      <c r="F128" s="58"/>
      <c r="G128" s="58"/>
      <c r="H128" s="58"/>
      <c r="K128" s="83"/>
    </row>
    <row r="129" spans="1:11" x14ac:dyDescent="0.2">
      <c r="A129" s="73"/>
      <c r="B129" s="79"/>
      <c r="C129" s="58"/>
      <c r="D129" s="58"/>
      <c r="E129" s="58"/>
      <c r="F129" s="84"/>
      <c r="G129" s="84"/>
      <c r="H129" s="84"/>
      <c r="I129" s="84"/>
      <c r="J129" s="84"/>
      <c r="K129" s="75"/>
    </row>
    <row r="130" spans="1:11" x14ac:dyDescent="0.2">
      <c r="A130" s="73"/>
      <c r="B130" s="79"/>
      <c r="C130" s="58"/>
      <c r="D130" s="58"/>
      <c r="E130" s="58"/>
      <c r="F130" s="84" t="s">
        <v>87</v>
      </c>
      <c r="G130" s="84"/>
      <c r="H130" s="84"/>
      <c r="I130" s="84"/>
      <c r="J130" s="85" t="s">
        <v>13</v>
      </c>
      <c r="K130" s="86">
        <f>K126</f>
        <v>0</v>
      </c>
    </row>
    <row r="131" spans="1:11" x14ac:dyDescent="0.2">
      <c r="A131" s="73"/>
      <c r="B131" s="79"/>
      <c r="C131" s="58"/>
      <c r="D131" s="58"/>
      <c r="E131" s="58"/>
      <c r="F131" s="84"/>
      <c r="G131" s="84"/>
      <c r="H131" s="84"/>
      <c r="I131" s="84"/>
      <c r="J131" s="87"/>
      <c r="K131" s="83"/>
    </row>
    <row r="132" spans="1:11" x14ac:dyDescent="0.2">
      <c r="A132" s="73"/>
      <c r="B132" s="79"/>
      <c r="C132" s="58"/>
      <c r="D132" s="58"/>
      <c r="E132" s="58"/>
      <c r="F132" s="58"/>
      <c r="G132" s="58"/>
      <c r="H132" s="58"/>
      <c r="K132" s="75"/>
    </row>
    <row r="133" spans="1:11" x14ac:dyDescent="0.2">
      <c r="A133" s="56"/>
      <c r="B133" s="79"/>
      <c r="C133" s="58"/>
      <c r="D133" s="58"/>
      <c r="E133" s="58"/>
      <c r="F133" s="58"/>
      <c r="G133" s="58"/>
      <c r="H133" s="58"/>
      <c r="K133" s="75"/>
    </row>
    <row r="134" spans="1:11" x14ac:dyDescent="0.2">
      <c r="A134" s="73"/>
      <c r="B134" s="61"/>
      <c r="C134" s="58"/>
      <c r="D134" s="58"/>
      <c r="E134" s="58"/>
      <c r="F134" s="58"/>
      <c r="G134" s="58"/>
      <c r="H134" s="58"/>
      <c r="K134" s="75"/>
    </row>
    <row r="135" spans="1:11" x14ac:dyDescent="0.2">
      <c r="A135" s="73"/>
      <c r="B135" s="82" t="s">
        <v>88</v>
      </c>
      <c r="C135" s="58"/>
      <c r="D135" s="58"/>
      <c r="E135" s="58"/>
      <c r="F135" s="58"/>
      <c r="G135" s="58"/>
      <c r="H135" s="58"/>
      <c r="K135" s="75"/>
    </row>
    <row r="136" spans="1:11" x14ac:dyDescent="0.2">
      <c r="A136" s="73"/>
      <c r="B136" s="76"/>
      <c r="C136" s="58"/>
      <c r="D136" s="58"/>
      <c r="E136" s="58"/>
      <c r="F136" s="58"/>
      <c r="G136" s="58"/>
      <c r="H136" s="58"/>
      <c r="K136" s="75"/>
    </row>
    <row r="137" spans="1:11" x14ac:dyDescent="0.2">
      <c r="A137" s="73" t="s">
        <v>63</v>
      </c>
      <c r="B137" s="76" t="s">
        <v>89</v>
      </c>
      <c r="C137" s="58"/>
      <c r="D137" s="58"/>
      <c r="E137" s="58"/>
      <c r="F137" s="58"/>
      <c r="G137" s="58"/>
      <c r="H137" s="58"/>
      <c r="K137" s="75"/>
    </row>
    <row r="138" spans="1:11" x14ac:dyDescent="0.2">
      <c r="A138" s="73"/>
      <c r="B138" s="74"/>
      <c r="C138" s="58"/>
      <c r="D138" s="58"/>
      <c r="E138" s="58"/>
      <c r="F138" s="58"/>
      <c r="G138" s="58"/>
      <c r="H138" s="58"/>
      <c r="K138" s="75"/>
    </row>
    <row r="139" spans="1:11" x14ac:dyDescent="0.2">
      <c r="A139" s="73"/>
      <c r="B139" s="74" t="s">
        <v>90</v>
      </c>
      <c r="C139" s="58"/>
      <c r="D139" s="58"/>
      <c r="E139" s="58"/>
      <c r="F139" s="58"/>
      <c r="G139" s="58"/>
      <c r="H139" s="58"/>
      <c r="K139" s="75"/>
    </row>
    <row r="140" spans="1:11" x14ac:dyDescent="0.2">
      <c r="A140" s="73"/>
      <c r="B140" s="74" t="s">
        <v>91</v>
      </c>
      <c r="C140" s="58"/>
      <c r="D140" s="58"/>
      <c r="E140" s="58"/>
      <c r="F140" s="58"/>
      <c r="G140" s="58"/>
      <c r="H140" s="58"/>
      <c r="K140" s="75"/>
    </row>
    <row r="141" spans="1:11" x14ac:dyDescent="0.2">
      <c r="A141" s="73"/>
      <c r="B141" s="74" t="s">
        <v>92</v>
      </c>
      <c r="C141" s="58"/>
      <c r="D141" s="58"/>
      <c r="E141" s="58"/>
      <c r="F141" s="58"/>
      <c r="G141" s="58"/>
      <c r="H141" s="58"/>
      <c r="K141" s="75"/>
    </row>
    <row r="142" spans="1:11" x14ac:dyDescent="0.2">
      <c r="A142" s="73"/>
      <c r="B142" s="74" t="s">
        <v>93</v>
      </c>
      <c r="C142" s="58"/>
      <c r="D142" s="58"/>
      <c r="E142" s="58"/>
      <c r="F142" s="58"/>
      <c r="G142" s="58"/>
      <c r="H142" s="58"/>
      <c r="K142" s="75"/>
    </row>
    <row r="143" spans="1:11" x14ac:dyDescent="0.2">
      <c r="A143" s="73"/>
      <c r="B143" s="74" t="s">
        <v>94</v>
      </c>
      <c r="C143" s="58"/>
      <c r="D143" s="58"/>
      <c r="E143" s="58"/>
      <c r="F143" s="58"/>
      <c r="G143" s="58"/>
      <c r="H143" s="58"/>
      <c r="K143" s="75"/>
    </row>
    <row r="144" spans="1:11" x14ac:dyDescent="0.2">
      <c r="A144" s="73"/>
      <c r="B144" s="74"/>
      <c r="C144" s="58"/>
      <c r="D144" s="58"/>
      <c r="E144" s="58"/>
      <c r="F144" s="58"/>
      <c r="G144" s="58"/>
      <c r="H144" s="58"/>
      <c r="K144" s="75"/>
    </row>
    <row r="145" spans="1:11" x14ac:dyDescent="0.2">
      <c r="A145" s="73" t="s">
        <v>70</v>
      </c>
      <c r="B145" s="76" t="s">
        <v>95</v>
      </c>
      <c r="C145" s="58"/>
      <c r="D145" s="58"/>
      <c r="E145" s="58"/>
      <c r="F145" s="58"/>
      <c r="G145" s="58"/>
      <c r="H145" s="58"/>
      <c r="K145" s="75"/>
    </row>
    <row r="146" spans="1:11" x14ac:dyDescent="0.2">
      <c r="A146" s="73"/>
      <c r="B146" s="74"/>
      <c r="C146" s="58"/>
      <c r="D146" s="58"/>
      <c r="E146" s="58"/>
      <c r="F146" s="58"/>
      <c r="G146" s="58"/>
      <c r="H146" s="58"/>
      <c r="K146" s="75"/>
    </row>
    <row r="147" spans="1:11" x14ac:dyDescent="0.2">
      <c r="A147" s="73"/>
      <c r="B147" s="74" t="s">
        <v>96</v>
      </c>
      <c r="C147" s="58"/>
      <c r="D147" s="58"/>
      <c r="E147" s="58"/>
      <c r="F147" s="58"/>
      <c r="G147" s="58"/>
      <c r="H147" s="58"/>
      <c r="K147" s="75"/>
    </row>
    <row r="148" spans="1:11" x14ac:dyDescent="0.2">
      <c r="A148" s="73"/>
      <c r="B148" s="74" t="s">
        <v>97</v>
      </c>
      <c r="C148" s="58"/>
      <c r="D148" s="58"/>
      <c r="E148" s="58"/>
      <c r="F148" s="58"/>
      <c r="G148" s="58"/>
      <c r="H148" s="58"/>
      <c r="K148" s="75"/>
    </row>
    <row r="149" spans="1:11" x14ac:dyDescent="0.2">
      <c r="A149" s="73"/>
      <c r="B149" s="74"/>
      <c r="C149" s="58"/>
      <c r="D149" s="58"/>
      <c r="E149" s="58"/>
      <c r="F149" s="58"/>
      <c r="G149" s="58"/>
      <c r="H149" s="58"/>
      <c r="K149" s="75"/>
    </row>
    <row r="150" spans="1:11" x14ac:dyDescent="0.2">
      <c r="A150" s="73" t="s">
        <v>98</v>
      </c>
      <c r="B150" s="76" t="s">
        <v>99</v>
      </c>
      <c r="C150" s="58"/>
      <c r="D150" s="58"/>
      <c r="E150" s="58"/>
      <c r="F150" s="58"/>
      <c r="G150" s="58"/>
      <c r="H150" s="58"/>
      <c r="K150" s="75"/>
    </row>
    <row r="151" spans="1:11" x14ac:dyDescent="0.2">
      <c r="A151" s="73"/>
      <c r="B151" s="74"/>
      <c r="C151" s="58"/>
      <c r="D151" s="58"/>
      <c r="E151" s="58"/>
      <c r="F151" s="58"/>
      <c r="G151" s="58"/>
      <c r="H151" s="58"/>
      <c r="K151" s="75"/>
    </row>
    <row r="152" spans="1:11" x14ac:dyDescent="0.2">
      <c r="A152" s="73"/>
      <c r="B152" s="74" t="s">
        <v>100</v>
      </c>
      <c r="C152" s="58"/>
      <c r="D152" s="58"/>
      <c r="E152" s="58"/>
      <c r="F152" s="58"/>
      <c r="G152" s="58"/>
      <c r="H152" s="58"/>
      <c r="K152" s="75"/>
    </row>
    <row r="153" spans="1:11" x14ac:dyDescent="0.2">
      <c r="A153" s="73"/>
      <c r="B153" s="74"/>
      <c r="C153" s="58"/>
      <c r="D153" s="58"/>
      <c r="E153" s="58"/>
      <c r="F153" s="58"/>
      <c r="G153" s="58"/>
      <c r="H153" s="58"/>
      <c r="K153" s="75"/>
    </row>
    <row r="154" spans="1:11" x14ac:dyDescent="0.2">
      <c r="A154" s="73"/>
      <c r="B154" s="74" t="s">
        <v>101</v>
      </c>
      <c r="C154" s="58"/>
      <c r="D154" s="58" t="s">
        <v>102</v>
      </c>
      <c r="E154" s="58"/>
      <c r="F154" s="58"/>
      <c r="G154" s="58"/>
      <c r="H154" s="58"/>
      <c r="K154" s="75"/>
    </row>
    <row r="155" spans="1:11" x14ac:dyDescent="0.2">
      <c r="A155" s="73"/>
      <c r="B155" s="74"/>
      <c r="C155" s="58"/>
      <c r="D155" s="58"/>
      <c r="E155" s="58"/>
      <c r="F155" s="58"/>
      <c r="G155" s="58"/>
      <c r="H155" s="58"/>
      <c r="K155" s="75"/>
    </row>
    <row r="156" spans="1:11" x14ac:dyDescent="0.2">
      <c r="A156" s="73" t="s">
        <v>103</v>
      </c>
      <c r="B156" s="74" t="s">
        <v>104</v>
      </c>
      <c r="C156" s="58"/>
      <c r="D156" s="58" t="s">
        <v>105</v>
      </c>
      <c r="E156" s="58"/>
      <c r="F156" s="58"/>
      <c r="G156" s="58"/>
      <c r="H156" s="58"/>
      <c r="K156" s="75"/>
    </row>
    <row r="157" spans="1:11" x14ac:dyDescent="0.2">
      <c r="A157" s="73"/>
      <c r="B157" s="74"/>
      <c r="C157" s="58"/>
      <c r="D157" s="58"/>
      <c r="E157" s="58"/>
      <c r="F157" s="58"/>
      <c r="G157" s="58"/>
      <c r="H157" s="58"/>
      <c r="K157" s="75"/>
    </row>
    <row r="158" spans="1:11" x14ac:dyDescent="0.2">
      <c r="A158" s="73" t="s">
        <v>103</v>
      </c>
      <c r="B158" s="74" t="s">
        <v>106</v>
      </c>
      <c r="C158" s="58"/>
      <c r="D158" s="58" t="s">
        <v>107</v>
      </c>
      <c r="E158" s="58"/>
      <c r="F158" s="58"/>
      <c r="G158" s="58"/>
      <c r="H158" s="58"/>
      <c r="K158" s="75"/>
    </row>
    <row r="159" spans="1:11" x14ac:dyDescent="0.2">
      <c r="A159" s="73"/>
      <c r="B159" s="74"/>
      <c r="C159" s="58"/>
      <c r="D159" s="58" t="s">
        <v>108</v>
      </c>
      <c r="E159" s="58"/>
      <c r="F159" s="58"/>
      <c r="G159" s="58"/>
      <c r="H159" s="58"/>
      <c r="K159" s="75"/>
    </row>
    <row r="160" spans="1:11" x14ac:dyDescent="0.2">
      <c r="A160" s="73"/>
      <c r="B160" s="74"/>
      <c r="C160" s="58"/>
      <c r="D160" s="58"/>
      <c r="E160" s="58"/>
      <c r="F160" s="58"/>
      <c r="G160" s="58"/>
      <c r="H160" s="58"/>
      <c r="K160" s="75"/>
    </row>
    <row r="161" spans="1:11" x14ac:dyDescent="0.2">
      <c r="A161" s="73"/>
      <c r="B161" s="74" t="s">
        <v>109</v>
      </c>
      <c r="C161" s="58"/>
      <c r="D161" s="58" t="s">
        <v>110</v>
      </c>
      <c r="E161" s="58"/>
      <c r="F161" s="58"/>
      <c r="G161" s="58"/>
      <c r="H161" s="58"/>
      <c r="K161" s="75"/>
    </row>
    <row r="162" spans="1:11" x14ac:dyDescent="0.2">
      <c r="A162" s="73"/>
      <c r="B162" s="74"/>
      <c r="C162" s="58"/>
      <c r="D162" s="58"/>
      <c r="E162" s="58"/>
      <c r="F162" s="58"/>
      <c r="G162" s="58"/>
      <c r="H162" s="58"/>
      <c r="K162" s="75"/>
    </row>
    <row r="163" spans="1:11" x14ac:dyDescent="0.2">
      <c r="A163" s="73" t="s">
        <v>103</v>
      </c>
      <c r="B163" s="74" t="s">
        <v>111</v>
      </c>
      <c r="C163" s="58"/>
      <c r="D163" s="58" t="s">
        <v>112</v>
      </c>
      <c r="E163" s="58"/>
      <c r="F163" s="58"/>
      <c r="G163" s="58"/>
      <c r="H163" s="58"/>
      <c r="K163" s="75"/>
    </row>
    <row r="164" spans="1:11" x14ac:dyDescent="0.2">
      <c r="A164" s="73"/>
      <c r="B164" s="74"/>
      <c r="C164" s="58"/>
      <c r="D164" s="58"/>
      <c r="E164" s="58"/>
      <c r="F164" s="58"/>
      <c r="G164" s="58"/>
      <c r="H164" s="58"/>
      <c r="K164" s="75"/>
    </row>
    <row r="165" spans="1:11" x14ac:dyDescent="0.2">
      <c r="A165" s="73" t="s">
        <v>103</v>
      </c>
      <c r="B165" s="74" t="s">
        <v>113</v>
      </c>
      <c r="C165" s="58"/>
      <c r="D165" s="58" t="s">
        <v>114</v>
      </c>
      <c r="E165" s="58"/>
      <c r="F165" s="58"/>
      <c r="G165" s="58"/>
      <c r="H165" s="58"/>
      <c r="K165" s="75"/>
    </row>
    <row r="166" spans="1:11" x14ac:dyDescent="0.2">
      <c r="A166" s="73"/>
      <c r="B166" s="74"/>
      <c r="C166" s="58"/>
      <c r="D166" s="58"/>
      <c r="E166" s="58"/>
      <c r="F166" s="58"/>
      <c r="G166" s="58"/>
      <c r="H166" s="58"/>
      <c r="K166" s="75"/>
    </row>
    <row r="167" spans="1:11" x14ac:dyDescent="0.2">
      <c r="A167" s="73" t="s">
        <v>103</v>
      </c>
      <c r="B167" s="74" t="s">
        <v>115</v>
      </c>
      <c r="C167" s="58"/>
      <c r="D167" s="58" t="s">
        <v>116</v>
      </c>
      <c r="E167" s="58"/>
      <c r="F167" s="58"/>
      <c r="G167" s="58"/>
      <c r="H167" s="58"/>
      <c r="K167" s="75"/>
    </row>
    <row r="168" spans="1:11" x14ac:dyDescent="0.2">
      <c r="A168" s="73"/>
      <c r="B168" s="74"/>
      <c r="C168" s="58"/>
      <c r="D168" s="58"/>
      <c r="E168" s="58"/>
      <c r="F168" s="58"/>
      <c r="G168" s="58"/>
      <c r="H168" s="58"/>
      <c r="K168" s="75"/>
    </row>
    <row r="169" spans="1:11" x14ac:dyDescent="0.2">
      <c r="A169" s="73" t="s">
        <v>103</v>
      </c>
      <c r="B169" s="74" t="s">
        <v>117</v>
      </c>
      <c r="C169" s="58"/>
      <c r="D169" s="58" t="s">
        <v>118</v>
      </c>
      <c r="E169" s="58"/>
      <c r="F169" s="58"/>
      <c r="G169" s="58"/>
      <c r="H169" s="58"/>
      <c r="K169" s="75"/>
    </row>
    <row r="170" spans="1:11" x14ac:dyDescent="0.2">
      <c r="A170" s="73"/>
      <c r="B170" s="74"/>
      <c r="C170" s="58"/>
      <c r="D170" s="58"/>
      <c r="E170" s="58"/>
      <c r="F170" s="58"/>
      <c r="G170" s="58"/>
      <c r="H170" s="58"/>
      <c r="K170" s="75"/>
    </row>
    <row r="171" spans="1:11" x14ac:dyDescent="0.2">
      <c r="A171" s="73" t="s">
        <v>103</v>
      </c>
      <c r="B171" s="74" t="s">
        <v>119</v>
      </c>
      <c r="C171" s="58"/>
      <c r="D171" s="58" t="s">
        <v>120</v>
      </c>
      <c r="E171" s="58"/>
      <c r="F171" s="58"/>
      <c r="G171" s="58"/>
      <c r="H171" s="58"/>
      <c r="K171" s="75"/>
    </row>
    <row r="172" spans="1:11" x14ac:dyDescent="0.2">
      <c r="A172" s="73"/>
      <c r="B172" s="74"/>
      <c r="C172" s="58"/>
      <c r="D172" s="58"/>
      <c r="E172" s="58"/>
      <c r="F172" s="58"/>
      <c r="G172" s="58"/>
      <c r="H172" s="58"/>
      <c r="K172" s="75"/>
    </row>
    <row r="173" spans="1:11" x14ac:dyDescent="0.2">
      <c r="A173" s="73" t="s">
        <v>103</v>
      </c>
      <c r="B173" s="74" t="s">
        <v>121</v>
      </c>
      <c r="C173" s="58"/>
      <c r="D173" s="58" t="s">
        <v>122</v>
      </c>
      <c r="E173" s="58"/>
      <c r="F173" s="58"/>
      <c r="G173" s="58"/>
      <c r="H173" s="58"/>
      <c r="K173" s="75"/>
    </row>
    <row r="174" spans="1:11" x14ac:dyDescent="0.2">
      <c r="A174" s="73"/>
      <c r="B174" s="74"/>
      <c r="C174" s="58"/>
      <c r="D174" s="58"/>
      <c r="E174" s="58"/>
      <c r="F174" s="58"/>
      <c r="G174" s="58"/>
      <c r="H174" s="58"/>
      <c r="K174" s="75"/>
    </row>
    <row r="175" spans="1:11" x14ac:dyDescent="0.2">
      <c r="A175" s="73" t="s">
        <v>103</v>
      </c>
      <c r="B175" s="74" t="s">
        <v>123</v>
      </c>
      <c r="C175" s="58"/>
      <c r="D175" s="58" t="s">
        <v>124</v>
      </c>
      <c r="E175" s="58"/>
      <c r="F175" s="58"/>
      <c r="G175" s="58"/>
      <c r="H175" s="58"/>
      <c r="K175" s="75"/>
    </row>
    <row r="176" spans="1:11" x14ac:dyDescent="0.2">
      <c r="A176" s="73"/>
      <c r="B176" s="74"/>
      <c r="C176" s="58"/>
      <c r="D176" s="58"/>
      <c r="E176" s="58"/>
      <c r="F176" s="58"/>
      <c r="G176" s="58"/>
      <c r="H176" s="58"/>
      <c r="K176" s="75"/>
    </row>
    <row r="177" spans="1:11" x14ac:dyDescent="0.2">
      <c r="A177" s="73" t="s">
        <v>125</v>
      </c>
      <c r="B177" s="76" t="s">
        <v>126</v>
      </c>
      <c r="C177" s="58"/>
      <c r="D177" s="58"/>
      <c r="E177" s="58"/>
      <c r="F177" s="58"/>
      <c r="G177" s="58"/>
      <c r="H177" s="58"/>
      <c r="K177" s="75"/>
    </row>
    <row r="178" spans="1:11" x14ac:dyDescent="0.2">
      <c r="A178" s="73"/>
      <c r="B178" s="74"/>
      <c r="C178" s="58"/>
      <c r="D178" s="58"/>
      <c r="E178" s="58"/>
      <c r="F178" s="58"/>
      <c r="G178" s="58"/>
      <c r="H178" s="58"/>
      <c r="K178" s="75"/>
    </row>
    <row r="179" spans="1:11" x14ac:dyDescent="0.2">
      <c r="A179" s="73"/>
      <c r="B179" s="74" t="s">
        <v>127</v>
      </c>
      <c r="C179" s="58"/>
      <c r="D179" s="58"/>
      <c r="E179" s="58"/>
      <c r="F179" s="58"/>
      <c r="G179" s="58"/>
      <c r="H179" s="58"/>
      <c r="K179" s="75"/>
    </row>
    <row r="180" spans="1:11" x14ac:dyDescent="0.2">
      <c r="A180" s="73"/>
      <c r="B180" s="74" t="s">
        <v>128</v>
      </c>
      <c r="C180" s="58"/>
      <c r="D180" s="58"/>
      <c r="E180" s="58"/>
      <c r="F180" s="58"/>
      <c r="G180" s="58"/>
      <c r="H180" s="58"/>
      <c r="K180" s="75"/>
    </row>
    <row r="181" spans="1:11" x14ac:dyDescent="0.2">
      <c r="A181" s="73"/>
      <c r="B181" s="74" t="s">
        <v>129</v>
      </c>
      <c r="C181" s="58"/>
      <c r="D181" s="58"/>
      <c r="E181" s="58"/>
      <c r="F181" s="58"/>
      <c r="G181" s="58"/>
      <c r="H181" s="58"/>
      <c r="K181" s="75"/>
    </row>
    <row r="182" spans="1:11" x14ac:dyDescent="0.2">
      <c r="A182" s="73"/>
      <c r="B182" s="74" t="s">
        <v>130</v>
      </c>
      <c r="C182" s="58"/>
      <c r="D182" s="58"/>
      <c r="E182" s="58"/>
      <c r="F182" s="58"/>
      <c r="G182" s="58"/>
      <c r="H182" s="58"/>
      <c r="K182" s="75"/>
    </row>
    <row r="183" spans="1:11" x14ac:dyDescent="0.2">
      <c r="A183" s="73" t="s">
        <v>103</v>
      </c>
      <c r="B183" s="74" t="s">
        <v>131</v>
      </c>
      <c r="C183" s="58"/>
      <c r="D183" s="58"/>
      <c r="E183" s="58"/>
      <c r="F183" s="58"/>
      <c r="G183" s="58"/>
      <c r="H183" s="58"/>
      <c r="K183" s="75"/>
    </row>
    <row r="184" spans="1:11" x14ac:dyDescent="0.2">
      <c r="A184" s="73"/>
      <c r="B184" s="74" t="s">
        <v>132</v>
      </c>
      <c r="C184" s="58"/>
      <c r="D184" s="58"/>
      <c r="E184" s="58"/>
      <c r="F184" s="58"/>
      <c r="G184" s="58"/>
      <c r="H184" s="58"/>
      <c r="K184" s="75"/>
    </row>
    <row r="185" spans="1:11" x14ac:dyDescent="0.2">
      <c r="A185" s="73"/>
      <c r="B185" s="74" t="s">
        <v>133</v>
      </c>
      <c r="C185" s="58"/>
      <c r="D185" s="58"/>
      <c r="E185" s="58"/>
      <c r="F185" s="58"/>
      <c r="G185" s="58"/>
      <c r="H185" s="58"/>
      <c r="K185" s="75"/>
    </row>
    <row r="186" spans="1:11" x14ac:dyDescent="0.2">
      <c r="A186" s="73"/>
      <c r="B186" s="74"/>
      <c r="C186" s="58"/>
      <c r="D186" s="58"/>
      <c r="E186" s="58"/>
      <c r="F186" s="58"/>
      <c r="G186" s="58"/>
      <c r="H186" s="58"/>
      <c r="K186" s="75"/>
    </row>
    <row r="187" spans="1:11" x14ac:dyDescent="0.2">
      <c r="A187" s="73" t="s">
        <v>134</v>
      </c>
      <c r="B187" s="76" t="s">
        <v>135</v>
      </c>
      <c r="C187" s="58"/>
      <c r="D187" s="58"/>
      <c r="E187" s="58"/>
      <c r="F187" s="58"/>
      <c r="G187" s="58"/>
      <c r="H187" s="58"/>
      <c r="K187" s="75"/>
    </row>
    <row r="188" spans="1:11" x14ac:dyDescent="0.2">
      <c r="A188" s="73"/>
      <c r="B188" s="74"/>
      <c r="C188" s="58"/>
      <c r="D188" s="58"/>
      <c r="E188" s="58"/>
      <c r="F188" s="58"/>
      <c r="G188" s="58"/>
      <c r="H188" s="58"/>
      <c r="K188" s="75"/>
    </row>
    <row r="189" spans="1:11" x14ac:dyDescent="0.2">
      <c r="A189" s="73"/>
      <c r="B189" s="74" t="s">
        <v>136</v>
      </c>
      <c r="C189" s="58"/>
      <c r="D189" s="58"/>
      <c r="E189" s="58"/>
      <c r="F189" s="58"/>
      <c r="G189" s="58"/>
      <c r="H189" s="58"/>
      <c r="K189" s="75"/>
    </row>
    <row r="190" spans="1:11" x14ac:dyDescent="0.2">
      <c r="A190" s="73"/>
      <c r="B190" s="74" t="s">
        <v>137</v>
      </c>
      <c r="C190" s="58"/>
      <c r="D190" s="58"/>
      <c r="E190" s="58"/>
      <c r="F190" s="58"/>
      <c r="G190" s="58"/>
      <c r="H190" s="58"/>
      <c r="K190" s="75"/>
    </row>
    <row r="191" spans="1:11" x14ac:dyDescent="0.2">
      <c r="A191" s="73"/>
      <c r="B191" s="74" t="s">
        <v>138</v>
      </c>
      <c r="C191" s="58"/>
      <c r="D191" s="58"/>
      <c r="E191" s="58"/>
      <c r="F191" s="58"/>
      <c r="G191" s="58"/>
      <c r="H191" s="58"/>
      <c r="K191" s="75"/>
    </row>
    <row r="192" spans="1:11" x14ac:dyDescent="0.2">
      <c r="A192" s="73"/>
      <c r="B192" s="74" t="s">
        <v>139</v>
      </c>
      <c r="C192" s="58"/>
      <c r="D192" s="58"/>
      <c r="E192" s="58"/>
      <c r="F192" s="58"/>
      <c r="G192" s="58"/>
      <c r="H192" s="58"/>
      <c r="K192" s="75"/>
    </row>
    <row r="193" spans="1:11" x14ac:dyDescent="0.2">
      <c r="A193" s="73"/>
      <c r="B193" s="74" t="s">
        <v>140</v>
      </c>
      <c r="C193" s="58"/>
      <c r="D193" s="58"/>
      <c r="E193" s="58"/>
      <c r="F193" s="58"/>
      <c r="G193" s="58"/>
      <c r="H193" s="58"/>
      <c r="K193" s="75"/>
    </row>
    <row r="194" spans="1:11" x14ac:dyDescent="0.2">
      <c r="A194" s="73"/>
      <c r="B194" s="74" t="s">
        <v>141</v>
      </c>
      <c r="C194" s="58"/>
      <c r="D194" s="58"/>
      <c r="E194" s="58"/>
      <c r="F194" s="58"/>
      <c r="G194" s="58"/>
      <c r="H194" s="58"/>
      <c r="K194" s="75"/>
    </row>
    <row r="195" spans="1:11" x14ac:dyDescent="0.2">
      <c r="A195" s="73"/>
      <c r="B195" s="74"/>
      <c r="C195" s="58"/>
      <c r="D195" s="58"/>
      <c r="E195" s="58"/>
      <c r="F195" s="58"/>
      <c r="G195" s="58"/>
      <c r="H195" s="58"/>
      <c r="K195" s="75"/>
    </row>
    <row r="196" spans="1:11" x14ac:dyDescent="0.2">
      <c r="A196" s="73"/>
      <c r="B196" s="74"/>
      <c r="C196" s="58"/>
      <c r="D196" s="58"/>
      <c r="E196" s="58"/>
      <c r="F196" s="58"/>
      <c r="G196" s="58"/>
      <c r="H196" s="58"/>
      <c r="K196" s="75"/>
    </row>
    <row r="197" spans="1:11" x14ac:dyDescent="0.2">
      <c r="A197" s="73"/>
      <c r="B197" s="74"/>
      <c r="C197" s="58"/>
      <c r="D197" s="58"/>
      <c r="E197" s="58"/>
      <c r="F197" s="84" t="s">
        <v>87</v>
      </c>
      <c r="G197" s="58"/>
      <c r="H197" s="84"/>
      <c r="I197" s="84"/>
      <c r="J197" s="85" t="s">
        <v>13</v>
      </c>
      <c r="K197" s="86">
        <f>SUM(K135:K196)</f>
        <v>0</v>
      </c>
    </row>
    <row r="198" spans="1:11" x14ac:dyDescent="0.2">
      <c r="A198" s="73"/>
      <c r="B198" s="88"/>
      <c r="C198" s="58"/>
      <c r="D198" s="58"/>
      <c r="E198" s="58"/>
      <c r="F198" s="84"/>
      <c r="G198" s="58"/>
      <c r="H198" s="84"/>
      <c r="I198" s="84"/>
      <c r="J198" s="84"/>
      <c r="K198" s="83"/>
    </row>
    <row r="199" spans="1:11" x14ac:dyDescent="0.2">
      <c r="A199" s="73"/>
      <c r="B199" s="88"/>
      <c r="C199" s="58"/>
      <c r="D199" s="58"/>
      <c r="E199" s="58"/>
      <c r="F199" s="58"/>
      <c r="G199" s="58"/>
      <c r="H199" s="58"/>
      <c r="K199" s="75"/>
    </row>
    <row r="200" spans="1:11" x14ac:dyDescent="0.2">
      <c r="A200" s="73"/>
      <c r="B200" s="88"/>
      <c r="C200" s="58"/>
      <c r="D200" s="58"/>
      <c r="E200" s="58"/>
      <c r="F200" s="58"/>
      <c r="G200" s="58"/>
      <c r="H200" s="58"/>
      <c r="K200" s="75"/>
    </row>
    <row r="201" spans="1:11" x14ac:dyDescent="0.2">
      <c r="A201" s="73" t="s">
        <v>63</v>
      </c>
      <c r="B201" s="76" t="s">
        <v>142</v>
      </c>
      <c r="C201" s="58"/>
      <c r="D201" s="58"/>
      <c r="E201" s="58"/>
      <c r="F201" s="58"/>
      <c r="G201" s="58"/>
      <c r="H201" s="58"/>
      <c r="K201" s="75"/>
    </row>
    <row r="202" spans="1:11" x14ac:dyDescent="0.2">
      <c r="A202" s="73"/>
      <c r="B202" s="74"/>
      <c r="C202" s="58"/>
      <c r="D202" s="58"/>
      <c r="E202" s="58"/>
      <c r="F202" s="58"/>
      <c r="G202" s="58"/>
      <c r="H202" s="58"/>
      <c r="K202" s="75"/>
    </row>
    <row r="203" spans="1:11" x14ac:dyDescent="0.2">
      <c r="A203" s="73"/>
      <c r="B203" s="74" t="s">
        <v>143</v>
      </c>
      <c r="C203" s="58"/>
      <c r="D203" s="58"/>
      <c r="E203" s="58"/>
      <c r="F203" s="58"/>
      <c r="G203" s="58"/>
      <c r="H203" s="58"/>
      <c r="K203" s="75"/>
    </row>
    <row r="204" spans="1:11" x14ac:dyDescent="0.2">
      <c r="A204" s="73"/>
      <c r="B204" s="74" t="s">
        <v>144</v>
      </c>
      <c r="C204" s="58"/>
      <c r="D204" s="58"/>
      <c r="E204" s="58"/>
      <c r="F204" s="58"/>
      <c r="G204" s="58"/>
      <c r="H204" s="58"/>
      <c r="K204" s="75"/>
    </row>
    <row r="205" spans="1:11" x14ac:dyDescent="0.2">
      <c r="A205" s="73"/>
      <c r="B205" s="74" t="s">
        <v>145</v>
      </c>
      <c r="C205" s="58"/>
      <c r="D205" s="58"/>
      <c r="E205" s="58"/>
      <c r="F205" s="58"/>
      <c r="G205" s="58"/>
      <c r="H205" s="58"/>
      <c r="K205" s="75"/>
    </row>
    <row r="206" spans="1:11" x14ac:dyDescent="0.2">
      <c r="A206" s="73"/>
      <c r="B206" s="74" t="s">
        <v>146</v>
      </c>
      <c r="C206" s="58"/>
      <c r="D206" s="58"/>
      <c r="E206" s="58"/>
      <c r="F206" s="58"/>
      <c r="G206" s="58"/>
      <c r="H206" s="58"/>
      <c r="K206" s="75"/>
    </row>
    <row r="207" spans="1:11" x14ac:dyDescent="0.2">
      <c r="A207" s="73"/>
      <c r="B207" s="74"/>
      <c r="C207" s="58"/>
      <c r="D207" s="58"/>
      <c r="E207" s="58"/>
      <c r="F207" s="58"/>
      <c r="G207" s="58"/>
      <c r="H207" s="58"/>
      <c r="K207" s="75"/>
    </row>
    <row r="208" spans="1:11" x14ac:dyDescent="0.2">
      <c r="A208" s="73"/>
      <c r="B208" s="74" t="s">
        <v>147</v>
      </c>
      <c r="C208" s="58"/>
      <c r="D208" s="58"/>
      <c r="E208" s="58"/>
      <c r="F208" s="58"/>
      <c r="G208" s="58"/>
      <c r="H208" s="58"/>
      <c r="K208" s="75"/>
    </row>
    <row r="209" spans="1:11" x14ac:dyDescent="0.2">
      <c r="A209" s="73"/>
      <c r="B209" s="74" t="s">
        <v>148</v>
      </c>
      <c r="C209" s="58"/>
      <c r="D209" s="58"/>
      <c r="E209" s="58"/>
      <c r="F209" s="58"/>
      <c r="G209" s="58"/>
      <c r="H209" s="58"/>
      <c r="K209" s="75"/>
    </row>
    <row r="210" spans="1:11" x14ac:dyDescent="0.2">
      <c r="A210" s="73"/>
      <c r="B210" s="74"/>
      <c r="C210" s="58"/>
      <c r="D210" s="58"/>
      <c r="E210" s="58"/>
      <c r="F210" s="58"/>
      <c r="G210" s="58"/>
      <c r="H210" s="58"/>
      <c r="K210" s="75"/>
    </row>
    <row r="211" spans="1:11" x14ac:dyDescent="0.2">
      <c r="A211" s="73" t="s">
        <v>70</v>
      </c>
      <c r="B211" s="76" t="s">
        <v>149</v>
      </c>
      <c r="C211" s="58"/>
      <c r="D211" s="58"/>
      <c r="E211" s="58"/>
      <c r="F211" s="58"/>
      <c r="G211" s="58"/>
      <c r="H211" s="58"/>
      <c r="K211" s="75"/>
    </row>
    <row r="212" spans="1:11" x14ac:dyDescent="0.2">
      <c r="A212" s="73"/>
      <c r="B212" s="74"/>
      <c r="C212" s="58"/>
      <c r="D212" s="58"/>
      <c r="E212" s="58"/>
      <c r="F212" s="58"/>
      <c r="G212" s="58"/>
      <c r="H212" s="58"/>
      <c r="K212" s="75"/>
    </row>
    <row r="213" spans="1:11" x14ac:dyDescent="0.2">
      <c r="A213" s="73"/>
      <c r="B213" s="74" t="s">
        <v>150</v>
      </c>
      <c r="C213" s="58"/>
      <c r="D213" s="58"/>
      <c r="E213" s="58"/>
      <c r="F213" s="58"/>
      <c r="G213" s="58"/>
      <c r="H213" s="58"/>
      <c r="K213" s="75"/>
    </row>
    <row r="214" spans="1:11" x14ac:dyDescent="0.2">
      <c r="A214" s="73"/>
      <c r="B214" s="74" t="s">
        <v>151</v>
      </c>
      <c r="C214" s="58"/>
      <c r="D214" s="58"/>
      <c r="E214" s="58"/>
      <c r="F214" s="58"/>
      <c r="G214" s="58"/>
      <c r="H214" s="58"/>
      <c r="K214" s="75"/>
    </row>
    <row r="215" spans="1:11" x14ac:dyDescent="0.2">
      <c r="A215" s="73"/>
      <c r="B215" s="74" t="s">
        <v>152</v>
      </c>
      <c r="C215" s="58"/>
      <c r="D215" s="58"/>
      <c r="E215" s="58"/>
      <c r="F215" s="58"/>
      <c r="G215" s="58"/>
      <c r="H215" s="58"/>
      <c r="K215" s="75"/>
    </row>
    <row r="216" spans="1:11" x14ac:dyDescent="0.2">
      <c r="A216" s="73"/>
      <c r="B216" s="74" t="s">
        <v>153</v>
      </c>
      <c r="C216" s="58"/>
      <c r="D216" s="58"/>
      <c r="E216" s="58"/>
      <c r="F216" s="58"/>
      <c r="G216" s="58"/>
      <c r="H216" s="58"/>
      <c r="K216" s="75"/>
    </row>
    <row r="217" spans="1:11" x14ac:dyDescent="0.2">
      <c r="A217" s="73"/>
      <c r="B217" s="74" t="s">
        <v>154</v>
      </c>
      <c r="C217" s="58"/>
      <c r="D217" s="58"/>
      <c r="E217" s="58"/>
      <c r="F217" s="58"/>
      <c r="G217" s="58"/>
      <c r="H217" s="58"/>
      <c r="K217" s="75"/>
    </row>
    <row r="218" spans="1:11" x14ac:dyDescent="0.2">
      <c r="A218" s="73"/>
      <c r="B218" s="74" t="s">
        <v>155</v>
      </c>
      <c r="C218" s="58"/>
      <c r="D218" s="58"/>
      <c r="E218" s="58"/>
      <c r="F218" s="58"/>
      <c r="G218" s="58"/>
      <c r="H218" s="58"/>
      <c r="K218" s="75"/>
    </row>
    <row r="219" spans="1:11" x14ac:dyDescent="0.2">
      <c r="A219" s="73"/>
      <c r="B219" s="74"/>
      <c r="C219" s="58"/>
      <c r="D219" s="58"/>
      <c r="E219" s="58"/>
      <c r="F219" s="58"/>
      <c r="G219" s="58"/>
      <c r="H219" s="58"/>
      <c r="K219" s="75"/>
    </row>
    <row r="220" spans="1:11" x14ac:dyDescent="0.2">
      <c r="A220" s="73" t="s">
        <v>98</v>
      </c>
      <c r="B220" s="76" t="s">
        <v>156</v>
      </c>
      <c r="C220" s="58"/>
      <c r="D220" s="58"/>
      <c r="E220" s="58"/>
      <c r="F220" s="58"/>
      <c r="G220" s="58"/>
      <c r="H220" s="58"/>
      <c r="K220" s="75"/>
    </row>
    <row r="221" spans="1:11" x14ac:dyDescent="0.2">
      <c r="A221" s="73"/>
      <c r="B221" s="74"/>
      <c r="C221" s="58"/>
      <c r="D221" s="58"/>
      <c r="E221" s="58"/>
      <c r="F221" s="58"/>
      <c r="G221" s="58"/>
      <c r="H221" s="58"/>
      <c r="K221" s="75"/>
    </row>
    <row r="222" spans="1:11" x14ac:dyDescent="0.2">
      <c r="A222" s="73"/>
      <c r="B222" s="74" t="s">
        <v>157</v>
      </c>
      <c r="C222" s="58"/>
      <c r="D222" s="58"/>
      <c r="E222" s="58"/>
      <c r="F222" s="58"/>
      <c r="G222" s="58"/>
      <c r="H222" s="58"/>
      <c r="K222" s="75"/>
    </row>
    <row r="223" spans="1:11" x14ac:dyDescent="0.2">
      <c r="A223" s="73"/>
      <c r="B223" s="74" t="s">
        <v>158</v>
      </c>
      <c r="C223" s="58"/>
      <c r="D223" s="58"/>
      <c r="E223" s="58"/>
      <c r="F223" s="58"/>
      <c r="G223" s="58"/>
      <c r="H223" s="58"/>
      <c r="K223" s="75"/>
    </row>
    <row r="224" spans="1:11" x14ac:dyDescent="0.2">
      <c r="A224" s="73"/>
      <c r="B224" s="74" t="s">
        <v>159</v>
      </c>
      <c r="C224" s="58"/>
      <c r="D224" s="58"/>
      <c r="E224" s="58"/>
      <c r="F224" s="58"/>
      <c r="G224" s="58"/>
      <c r="H224" s="58"/>
      <c r="K224" s="75"/>
    </row>
    <row r="225" spans="1:11" x14ac:dyDescent="0.2">
      <c r="A225" s="73"/>
      <c r="B225" s="74"/>
      <c r="C225" s="58"/>
      <c r="D225" s="58"/>
      <c r="E225" s="58"/>
      <c r="F225" s="58"/>
      <c r="G225" s="58"/>
      <c r="H225" s="58"/>
      <c r="K225" s="75"/>
    </row>
    <row r="226" spans="1:11" x14ac:dyDescent="0.2">
      <c r="A226" s="73" t="s">
        <v>125</v>
      </c>
      <c r="B226" s="76" t="s">
        <v>160</v>
      </c>
      <c r="C226" s="58"/>
      <c r="D226" s="58"/>
      <c r="E226" s="58"/>
      <c r="F226" s="58"/>
      <c r="G226" s="58"/>
      <c r="H226" s="58"/>
      <c r="K226" s="75"/>
    </row>
    <row r="227" spans="1:11" x14ac:dyDescent="0.2">
      <c r="A227" s="73"/>
      <c r="B227" s="74"/>
      <c r="C227" s="58"/>
      <c r="D227" s="58"/>
      <c r="E227" s="58"/>
      <c r="F227" s="58"/>
      <c r="G227" s="58"/>
      <c r="H227" s="58"/>
      <c r="K227" s="75"/>
    </row>
    <row r="228" spans="1:11" x14ac:dyDescent="0.2">
      <c r="A228" s="73"/>
      <c r="B228" s="74" t="s">
        <v>161</v>
      </c>
      <c r="C228" s="58"/>
      <c r="D228" s="58"/>
      <c r="E228" s="58"/>
      <c r="F228" s="58"/>
      <c r="G228" s="58"/>
      <c r="H228" s="58"/>
      <c r="K228" s="75"/>
    </row>
    <row r="229" spans="1:11" x14ac:dyDescent="0.2">
      <c r="A229" s="73"/>
      <c r="B229" s="74" t="s">
        <v>162</v>
      </c>
      <c r="C229" s="58"/>
      <c r="D229" s="58"/>
      <c r="E229" s="58"/>
      <c r="F229" s="58"/>
      <c r="G229" s="58"/>
      <c r="H229" s="58"/>
      <c r="K229" s="75"/>
    </row>
    <row r="230" spans="1:11" x14ac:dyDescent="0.2">
      <c r="A230" s="73"/>
      <c r="B230" s="74"/>
      <c r="C230" s="58"/>
      <c r="D230" s="58"/>
      <c r="E230" s="58"/>
      <c r="F230" s="58"/>
      <c r="G230" s="58"/>
      <c r="H230" s="58"/>
      <c r="K230" s="75"/>
    </row>
    <row r="231" spans="1:11" x14ac:dyDescent="0.2">
      <c r="A231" s="73"/>
      <c r="B231" s="74" t="s">
        <v>163</v>
      </c>
      <c r="C231" s="58"/>
      <c r="D231" s="58"/>
      <c r="E231" s="58"/>
      <c r="F231" s="58"/>
      <c r="G231" s="58"/>
      <c r="H231" s="58"/>
      <c r="K231" s="75"/>
    </row>
    <row r="232" spans="1:11" x14ac:dyDescent="0.2">
      <c r="A232" s="73"/>
      <c r="B232" s="74" t="s">
        <v>164</v>
      </c>
      <c r="C232" s="58"/>
      <c r="D232" s="58"/>
      <c r="E232" s="58"/>
      <c r="F232" s="58"/>
      <c r="G232" s="58"/>
      <c r="H232" s="58"/>
      <c r="K232" s="75"/>
    </row>
    <row r="233" spans="1:11" x14ac:dyDescent="0.2">
      <c r="A233" s="73"/>
      <c r="B233" s="74" t="s">
        <v>165</v>
      </c>
      <c r="C233" s="58"/>
      <c r="D233" s="58"/>
      <c r="E233" s="58"/>
      <c r="F233" s="58"/>
      <c r="G233" s="58"/>
      <c r="H233" s="58"/>
      <c r="K233" s="75"/>
    </row>
    <row r="234" spans="1:11" x14ac:dyDescent="0.2">
      <c r="A234" s="73"/>
      <c r="B234" s="74" t="s">
        <v>166</v>
      </c>
      <c r="C234" s="58"/>
      <c r="D234" s="58"/>
      <c r="E234" s="58"/>
      <c r="F234" s="58"/>
      <c r="G234" s="58"/>
      <c r="H234" s="58"/>
      <c r="K234" s="75"/>
    </row>
    <row r="235" spans="1:11" x14ac:dyDescent="0.2">
      <c r="A235" s="73"/>
      <c r="B235" s="74" t="s">
        <v>167</v>
      </c>
      <c r="C235" s="58"/>
      <c r="D235" s="58"/>
      <c r="E235" s="58"/>
      <c r="F235" s="58"/>
      <c r="G235" s="58"/>
      <c r="H235" s="58"/>
      <c r="K235" s="75"/>
    </row>
    <row r="236" spans="1:11" x14ac:dyDescent="0.2">
      <c r="A236" s="73"/>
      <c r="B236" s="74" t="s">
        <v>168</v>
      </c>
      <c r="C236" s="58"/>
      <c r="D236" s="58"/>
      <c r="E236" s="58"/>
      <c r="F236" s="58"/>
      <c r="G236" s="58"/>
      <c r="H236" s="58"/>
      <c r="K236" s="75"/>
    </row>
    <row r="237" spans="1:11" x14ac:dyDescent="0.2">
      <c r="A237" s="73"/>
      <c r="B237" s="74"/>
      <c r="C237" s="58"/>
      <c r="D237" s="58"/>
      <c r="E237" s="58"/>
      <c r="F237" s="58"/>
      <c r="G237" s="58"/>
      <c r="H237" s="58"/>
      <c r="K237" s="75"/>
    </row>
    <row r="238" spans="1:11" x14ac:dyDescent="0.2">
      <c r="A238" s="73" t="s">
        <v>134</v>
      </c>
      <c r="B238" s="76" t="s">
        <v>169</v>
      </c>
      <c r="C238" s="58"/>
      <c r="D238" s="58"/>
      <c r="E238" s="58"/>
      <c r="F238" s="58"/>
      <c r="G238" s="58"/>
      <c r="H238" s="58"/>
      <c r="K238" s="75"/>
    </row>
    <row r="239" spans="1:11" x14ac:dyDescent="0.2">
      <c r="A239" s="73"/>
      <c r="B239" s="74"/>
      <c r="C239" s="58"/>
      <c r="D239" s="58"/>
      <c r="E239" s="58"/>
      <c r="F239" s="58"/>
      <c r="G239" s="58"/>
      <c r="H239" s="58"/>
      <c r="K239" s="75"/>
    </row>
    <row r="240" spans="1:11" x14ac:dyDescent="0.2">
      <c r="A240" s="73"/>
      <c r="B240" s="74" t="s">
        <v>170</v>
      </c>
      <c r="C240" s="58"/>
      <c r="D240" s="58"/>
      <c r="E240" s="58"/>
      <c r="F240" s="58"/>
      <c r="G240" s="58"/>
      <c r="H240" s="58"/>
      <c r="K240" s="75"/>
    </row>
    <row r="241" spans="1:11" x14ac:dyDescent="0.2">
      <c r="A241" s="73"/>
      <c r="B241" s="74" t="s">
        <v>171</v>
      </c>
      <c r="C241" s="58"/>
      <c r="D241" s="58"/>
      <c r="E241" s="58"/>
      <c r="F241" s="58"/>
      <c r="G241" s="58"/>
      <c r="H241" s="58"/>
      <c r="K241" s="75"/>
    </row>
    <row r="242" spans="1:11" x14ac:dyDescent="0.2">
      <c r="A242" s="73"/>
      <c r="B242" s="74" t="s">
        <v>172</v>
      </c>
      <c r="C242" s="58"/>
      <c r="D242" s="58"/>
      <c r="E242" s="58"/>
      <c r="F242" s="58"/>
      <c r="G242" s="58"/>
      <c r="H242" s="58"/>
      <c r="K242" s="75"/>
    </row>
    <row r="243" spans="1:11" x14ac:dyDescent="0.2">
      <c r="A243" s="73"/>
      <c r="B243" s="74" t="s">
        <v>173</v>
      </c>
      <c r="C243" s="58"/>
      <c r="D243" s="58"/>
      <c r="E243" s="58"/>
      <c r="F243" s="58"/>
      <c r="G243" s="58"/>
      <c r="H243" s="58"/>
      <c r="K243" s="75"/>
    </row>
    <row r="244" spans="1:11" x14ac:dyDescent="0.2">
      <c r="A244" s="73"/>
      <c r="B244" s="74" t="s">
        <v>174</v>
      </c>
      <c r="C244" s="58"/>
      <c r="D244" s="58"/>
      <c r="E244" s="58"/>
      <c r="F244" s="58"/>
      <c r="G244" s="58"/>
      <c r="H244" s="58"/>
      <c r="K244" s="75"/>
    </row>
    <row r="245" spans="1:11" x14ac:dyDescent="0.2">
      <c r="A245" s="73"/>
      <c r="B245" s="74"/>
      <c r="C245" s="58"/>
      <c r="D245" s="58"/>
      <c r="E245" s="58"/>
      <c r="F245" s="58"/>
      <c r="G245" s="58"/>
      <c r="H245" s="58" t="s">
        <v>76</v>
      </c>
      <c r="K245" s="75"/>
    </row>
    <row r="246" spans="1:11" x14ac:dyDescent="0.2">
      <c r="A246" s="73" t="s">
        <v>175</v>
      </c>
      <c r="B246" s="76" t="s">
        <v>176</v>
      </c>
      <c r="C246" s="58"/>
      <c r="D246" s="58"/>
      <c r="E246" s="58"/>
      <c r="F246" s="58"/>
      <c r="G246" s="58"/>
      <c r="H246" s="58"/>
      <c r="K246" s="75"/>
    </row>
    <row r="247" spans="1:11" x14ac:dyDescent="0.2">
      <c r="A247" s="73"/>
      <c r="B247" s="74"/>
      <c r="C247" s="58"/>
      <c r="D247" s="58"/>
      <c r="E247" s="58"/>
      <c r="F247" s="58"/>
      <c r="G247" s="58"/>
      <c r="H247" s="58"/>
      <c r="K247" s="75"/>
    </row>
    <row r="248" spans="1:11" x14ac:dyDescent="0.2">
      <c r="A248" s="73"/>
      <c r="B248" s="74" t="s">
        <v>177</v>
      </c>
      <c r="C248" s="58"/>
      <c r="D248" s="58"/>
      <c r="E248" s="58"/>
      <c r="F248" s="58"/>
      <c r="G248" s="58"/>
      <c r="H248" s="58"/>
      <c r="K248" s="75"/>
    </row>
    <row r="249" spans="1:11" x14ac:dyDescent="0.2">
      <c r="A249" s="73"/>
      <c r="B249" s="74" t="s">
        <v>178</v>
      </c>
      <c r="C249" s="58"/>
      <c r="D249" s="58"/>
      <c r="E249" s="58"/>
      <c r="F249" s="58"/>
      <c r="G249" s="58"/>
      <c r="H249" s="58"/>
      <c r="K249" s="75"/>
    </row>
    <row r="250" spans="1:11" x14ac:dyDescent="0.2">
      <c r="A250" s="73"/>
      <c r="B250" s="74"/>
      <c r="C250" s="58"/>
      <c r="D250" s="58"/>
      <c r="E250" s="58"/>
      <c r="F250" s="58"/>
      <c r="G250" s="58"/>
      <c r="H250" s="58"/>
      <c r="K250" s="75"/>
    </row>
    <row r="251" spans="1:11" x14ac:dyDescent="0.2">
      <c r="A251" s="73"/>
      <c r="B251" s="74"/>
      <c r="C251" s="58"/>
      <c r="D251" s="58"/>
      <c r="E251" s="58"/>
      <c r="F251" s="58"/>
      <c r="G251" s="58"/>
      <c r="H251" s="58"/>
      <c r="K251" s="75"/>
    </row>
    <row r="252" spans="1:11" x14ac:dyDescent="0.2">
      <c r="A252" s="73"/>
      <c r="B252" s="74"/>
      <c r="C252" s="58"/>
      <c r="D252" s="58"/>
      <c r="E252" s="58"/>
      <c r="F252" s="58"/>
      <c r="G252" s="58"/>
      <c r="H252" s="58"/>
      <c r="K252" s="75"/>
    </row>
    <row r="253" spans="1:11" x14ac:dyDescent="0.2">
      <c r="A253" s="73"/>
      <c r="B253" s="74"/>
      <c r="C253" s="58"/>
      <c r="D253" s="58"/>
      <c r="E253" s="58"/>
      <c r="F253" s="58"/>
      <c r="G253" s="58"/>
      <c r="H253" s="58"/>
      <c r="K253" s="75"/>
    </row>
    <row r="254" spans="1:11" x14ac:dyDescent="0.2">
      <c r="A254" s="73"/>
      <c r="B254" s="74"/>
      <c r="C254" s="58"/>
      <c r="D254" s="58"/>
      <c r="E254" s="58"/>
      <c r="F254" s="58"/>
      <c r="G254" s="58"/>
      <c r="H254" s="58"/>
      <c r="K254" s="75"/>
    </row>
    <row r="255" spans="1:11" x14ac:dyDescent="0.2">
      <c r="A255" s="73"/>
      <c r="B255" s="74"/>
      <c r="C255" s="58"/>
      <c r="D255" s="58"/>
      <c r="E255" s="58"/>
      <c r="F255" s="58"/>
      <c r="G255" s="58"/>
      <c r="H255" s="58"/>
      <c r="K255" s="83"/>
    </row>
    <row r="256" spans="1:11" x14ac:dyDescent="0.2">
      <c r="A256" s="73"/>
      <c r="B256" s="74"/>
      <c r="C256" s="58"/>
      <c r="D256" s="58"/>
      <c r="E256" s="58"/>
      <c r="F256" s="58"/>
      <c r="G256" s="58"/>
      <c r="H256" s="58"/>
      <c r="K256" s="75"/>
    </row>
    <row r="257" spans="1:11" x14ac:dyDescent="0.2">
      <c r="A257" s="73"/>
      <c r="B257" s="74"/>
      <c r="C257" s="58"/>
      <c r="D257" s="58"/>
      <c r="E257" s="58"/>
      <c r="F257" s="58"/>
      <c r="G257" s="84" t="s">
        <v>87</v>
      </c>
      <c r="H257" s="58"/>
      <c r="I257" s="84"/>
      <c r="J257" s="85" t="s">
        <v>13</v>
      </c>
      <c r="K257" s="86">
        <f>K249</f>
        <v>0</v>
      </c>
    </row>
    <row r="258" spans="1:11" x14ac:dyDescent="0.2">
      <c r="A258" s="73"/>
      <c r="B258" s="74"/>
      <c r="C258" s="58"/>
      <c r="D258" s="58"/>
      <c r="E258" s="58"/>
      <c r="F258" s="58"/>
      <c r="G258" s="58"/>
      <c r="H258" s="58"/>
      <c r="K258" s="83"/>
    </row>
    <row r="259" spans="1:11" x14ac:dyDescent="0.2">
      <c r="A259" s="73"/>
      <c r="B259" s="74"/>
      <c r="C259" s="58"/>
      <c r="D259" s="58"/>
      <c r="E259" s="58"/>
      <c r="F259" s="58"/>
      <c r="G259" s="58"/>
      <c r="H259" s="58"/>
      <c r="K259" s="75"/>
    </row>
    <row r="260" spans="1:11" x14ac:dyDescent="0.2">
      <c r="A260" s="73"/>
      <c r="B260" s="74"/>
      <c r="C260" s="58"/>
      <c r="D260" s="58"/>
      <c r="E260" s="58"/>
      <c r="F260" s="58"/>
      <c r="G260" s="58"/>
      <c r="H260" s="58"/>
      <c r="K260" s="75"/>
    </row>
    <row r="261" spans="1:11" x14ac:dyDescent="0.2">
      <c r="A261" s="73" t="s">
        <v>63</v>
      </c>
      <c r="B261" s="76" t="s">
        <v>179</v>
      </c>
      <c r="C261" s="58"/>
      <c r="D261" s="58"/>
      <c r="E261" s="58"/>
      <c r="F261" s="58"/>
      <c r="G261" s="58"/>
      <c r="H261" s="58"/>
      <c r="K261" s="75"/>
    </row>
    <row r="262" spans="1:11" x14ac:dyDescent="0.2">
      <c r="A262" s="73"/>
      <c r="B262" s="74"/>
      <c r="C262" s="58"/>
      <c r="D262" s="58"/>
      <c r="E262" s="58"/>
      <c r="F262" s="58"/>
      <c r="G262" s="58"/>
      <c r="H262" s="58"/>
      <c r="K262" s="75"/>
    </row>
    <row r="263" spans="1:11" x14ac:dyDescent="0.2">
      <c r="A263" s="73"/>
      <c r="B263" s="74" t="s">
        <v>180</v>
      </c>
      <c r="C263" s="58"/>
      <c r="D263" s="58"/>
      <c r="E263" s="58"/>
      <c r="F263" s="58"/>
      <c r="G263" s="58"/>
      <c r="H263" s="58"/>
      <c r="K263" s="75"/>
    </row>
    <row r="264" spans="1:11" x14ac:dyDescent="0.2">
      <c r="A264" s="73"/>
      <c r="B264" s="74" t="s">
        <v>181</v>
      </c>
      <c r="C264" s="58"/>
      <c r="D264" s="58"/>
      <c r="E264" s="58"/>
      <c r="F264" s="58"/>
      <c r="G264" s="58"/>
      <c r="H264" s="58"/>
      <c r="K264" s="75"/>
    </row>
    <row r="265" spans="1:11" x14ac:dyDescent="0.2">
      <c r="A265" s="73"/>
      <c r="B265" s="74" t="s">
        <v>182</v>
      </c>
      <c r="C265" s="58"/>
      <c r="D265" s="58"/>
      <c r="E265" s="58"/>
      <c r="F265" s="58"/>
      <c r="G265" s="58"/>
      <c r="H265" s="58"/>
      <c r="K265" s="75"/>
    </row>
    <row r="266" spans="1:11" x14ac:dyDescent="0.2">
      <c r="A266" s="73"/>
      <c r="B266" s="74" t="s">
        <v>183</v>
      </c>
      <c r="C266" s="58"/>
      <c r="D266" s="58"/>
      <c r="E266" s="58"/>
      <c r="F266" s="58"/>
      <c r="G266" s="58"/>
      <c r="H266" s="58"/>
      <c r="K266" s="75"/>
    </row>
    <row r="267" spans="1:11" x14ac:dyDescent="0.2">
      <c r="A267" s="73"/>
      <c r="B267" s="74" t="s">
        <v>184</v>
      </c>
      <c r="C267" s="58"/>
      <c r="D267" s="58"/>
      <c r="E267" s="58"/>
      <c r="F267" s="58"/>
      <c r="G267" s="58"/>
      <c r="H267" s="58"/>
      <c r="K267" s="75"/>
    </row>
    <row r="268" spans="1:11" x14ac:dyDescent="0.2">
      <c r="A268" s="73"/>
      <c r="B268" s="74" t="s">
        <v>185</v>
      </c>
      <c r="C268" s="58"/>
      <c r="D268" s="58"/>
      <c r="E268" s="58"/>
      <c r="F268" s="58"/>
      <c r="G268" s="58"/>
      <c r="H268" s="58"/>
      <c r="K268" s="75"/>
    </row>
    <row r="269" spans="1:11" x14ac:dyDescent="0.2">
      <c r="A269" s="73"/>
      <c r="B269" s="74" t="s">
        <v>186</v>
      </c>
      <c r="C269" s="58"/>
      <c r="D269" s="58"/>
      <c r="E269" s="58"/>
      <c r="F269" s="58"/>
      <c r="G269" s="58"/>
      <c r="H269" s="58"/>
      <c r="K269" s="75"/>
    </row>
    <row r="270" spans="1:11" x14ac:dyDescent="0.2">
      <c r="A270" s="73"/>
      <c r="B270" s="74"/>
      <c r="C270" s="58"/>
      <c r="D270" s="58"/>
      <c r="E270" s="58"/>
      <c r="F270" s="58"/>
      <c r="G270" s="58"/>
      <c r="H270" s="58"/>
      <c r="K270" s="75"/>
    </row>
    <row r="271" spans="1:11" x14ac:dyDescent="0.2">
      <c r="A271" s="73"/>
      <c r="B271" s="74" t="s">
        <v>187</v>
      </c>
      <c r="C271" s="58"/>
      <c r="D271" s="58"/>
      <c r="E271" s="58"/>
      <c r="F271" s="58"/>
      <c r="G271" s="58"/>
      <c r="H271" s="58"/>
      <c r="K271" s="75"/>
    </row>
    <row r="272" spans="1:11" x14ac:dyDescent="0.2">
      <c r="A272" s="73"/>
      <c r="B272" s="74" t="s">
        <v>188</v>
      </c>
      <c r="C272" s="58"/>
      <c r="D272" s="58"/>
      <c r="E272" s="58"/>
      <c r="F272" s="58"/>
      <c r="G272" s="58"/>
      <c r="H272" s="58"/>
      <c r="K272" s="75"/>
    </row>
    <row r="273" spans="1:11" x14ac:dyDescent="0.2">
      <c r="A273" s="73"/>
      <c r="B273" s="74" t="s">
        <v>189</v>
      </c>
      <c r="C273" s="58"/>
      <c r="D273" s="58"/>
      <c r="E273" s="58"/>
      <c r="F273" s="58"/>
      <c r="G273" s="58"/>
      <c r="H273" s="58"/>
      <c r="K273" s="75"/>
    </row>
    <row r="274" spans="1:11" x14ac:dyDescent="0.2">
      <c r="A274" s="73"/>
      <c r="B274" s="74" t="s">
        <v>190</v>
      </c>
      <c r="C274" s="58"/>
      <c r="D274" s="58"/>
      <c r="E274" s="58"/>
      <c r="F274" s="58"/>
      <c r="G274" s="58"/>
      <c r="H274" s="58"/>
      <c r="K274" s="75"/>
    </row>
    <row r="275" spans="1:11" x14ac:dyDescent="0.2">
      <c r="A275" s="73"/>
      <c r="B275" s="74" t="s">
        <v>191</v>
      </c>
      <c r="C275" s="58"/>
      <c r="D275" s="58"/>
      <c r="E275" s="58"/>
      <c r="F275" s="58"/>
      <c r="G275" s="58"/>
      <c r="H275" s="58"/>
      <c r="K275" s="75"/>
    </row>
    <row r="276" spans="1:11" x14ac:dyDescent="0.2">
      <c r="A276" s="73"/>
      <c r="B276" s="74" t="s">
        <v>192</v>
      </c>
      <c r="C276" s="58"/>
      <c r="D276" s="58"/>
      <c r="E276" s="58"/>
      <c r="F276" s="58"/>
      <c r="G276" s="58"/>
      <c r="H276" s="58"/>
      <c r="K276" s="75"/>
    </row>
    <row r="277" spans="1:11" x14ac:dyDescent="0.2">
      <c r="A277" s="73"/>
      <c r="B277" s="74"/>
      <c r="C277" s="58"/>
      <c r="D277" s="58"/>
      <c r="E277" s="58"/>
      <c r="F277" s="58"/>
      <c r="G277" s="58"/>
      <c r="H277" s="58"/>
      <c r="K277" s="75"/>
    </row>
    <row r="278" spans="1:11" x14ac:dyDescent="0.2">
      <c r="A278" s="73"/>
      <c r="B278" s="74" t="s">
        <v>193</v>
      </c>
      <c r="C278" s="58"/>
      <c r="D278" s="58"/>
      <c r="E278" s="58"/>
      <c r="F278" s="58"/>
      <c r="G278" s="58"/>
      <c r="H278" s="58"/>
      <c r="K278" s="75"/>
    </row>
    <row r="279" spans="1:11" x14ac:dyDescent="0.2">
      <c r="A279" s="73"/>
      <c r="B279" s="74" t="s">
        <v>194</v>
      </c>
      <c r="C279" s="58"/>
      <c r="D279" s="58"/>
      <c r="E279" s="58"/>
      <c r="F279" s="58"/>
      <c r="G279" s="58"/>
      <c r="H279" s="58"/>
      <c r="K279" s="75"/>
    </row>
    <row r="280" spans="1:11" x14ac:dyDescent="0.2">
      <c r="A280" s="73"/>
      <c r="B280" s="74" t="s">
        <v>195</v>
      </c>
      <c r="C280" s="58"/>
      <c r="D280" s="58"/>
      <c r="E280" s="58"/>
      <c r="F280" s="58"/>
      <c r="G280" s="58"/>
      <c r="H280" s="58"/>
      <c r="K280" s="75"/>
    </row>
    <row r="281" spans="1:11" x14ac:dyDescent="0.2">
      <c r="A281" s="73"/>
      <c r="B281" s="74"/>
      <c r="C281" s="58"/>
      <c r="D281" s="58"/>
      <c r="E281" s="58"/>
      <c r="F281" s="58"/>
      <c r="G281" s="58"/>
      <c r="H281" s="58"/>
      <c r="K281" s="75"/>
    </row>
    <row r="282" spans="1:11" x14ac:dyDescent="0.2">
      <c r="A282" s="73"/>
      <c r="B282" s="74" t="s">
        <v>196</v>
      </c>
      <c r="C282" s="58"/>
      <c r="D282" s="58"/>
      <c r="E282" s="58"/>
      <c r="F282" s="58"/>
      <c r="G282" s="58"/>
      <c r="H282" s="58"/>
      <c r="K282" s="75"/>
    </row>
    <row r="283" spans="1:11" x14ac:dyDescent="0.2">
      <c r="A283" s="73"/>
      <c r="B283" s="74"/>
      <c r="C283" s="58"/>
      <c r="D283" s="58"/>
      <c r="E283" s="58"/>
      <c r="F283" s="58"/>
      <c r="G283" s="58"/>
      <c r="H283" s="58"/>
      <c r="K283" s="75"/>
    </row>
    <row r="284" spans="1:11" x14ac:dyDescent="0.2">
      <c r="A284" s="73" t="s">
        <v>70</v>
      </c>
      <c r="B284" s="76" t="s">
        <v>197</v>
      </c>
      <c r="C284" s="58"/>
      <c r="D284" s="58"/>
      <c r="E284" s="58"/>
      <c r="F284" s="58"/>
      <c r="G284" s="58"/>
      <c r="H284" s="58"/>
      <c r="K284" s="75"/>
    </row>
    <row r="285" spans="1:11" x14ac:dyDescent="0.2">
      <c r="A285" s="73"/>
      <c r="B285" s="74"/>
      <c r="C285" s="58"/>
      <c r="D285" s="58"/>
      <c r="E285" s="58"/>
      <c r="F285" s="58"/>
      <c r="G285" s="58"/>
      <c r="H285" s="58"/>
      <c r="K285" s="75"/>
    </row>
    <row r="286" spans="1:11" x14ac:dyDescent="0.2">
      <c r="A286" s="73"/>
      <c r="B286" s="74" t="s">
        <v>198</v>
      </c>
      <c r="C286" s="58"/>
      <c r="D286" s="58"/>
      <c r="E286" s="58"/>
      <c r="F286" s="58"/>
      <c r="G286" s="58"/>
      <c r="H286" s="58"/>
      <c r="K286" s="75"/>
    </row>
    <row r="287" spans="1:11" x14ac:dyDescent="0.2">
      <c r="A287" s="73"/>
      <c r="B287" s="74" t="s">
        <v>199</v>
      </c>
      <c r="C287" s="58"/>
      <c r="D287" s="58"/>
      <c r="E287" s="58"/>
      <c r="F287" s="58"/>
      <c r="G287" s="58"/>
      <c r="H287" s="58"/>
      <c r="K287" s="75"/>
    </row>
    <row r="288" spans="1:11" x14ac:dyDescent="0.2">
      <c r="A288" s="73"/>
      <c r="B288" s="74"/>
      <c r="C288" s="58"/>
      <c r="D288" s="58"/>
      <c r="E288" s="58"/>
      <c r="F288" s="58"/>
      <c r="G288" s="58"/>
      <c r="H288" s="58"/>
      <c r="K288" s="75"/>
    </row>
    <row r="289" spans="1:11" x14ac:dyDescent="0.2">
      <c r="A289" s="73"/>
      <c r="B289" s="74" t="s">
        <v>200</v>
      </c>
      <c r="C289" s="58"/>
      <c r="D289" s="58"/>
      <c r="E289" s="58"/>
      <c r="F289" s="58"/>
      <c r="G289" s="58"/>
      <c r="H289" s="58"/>
      <c r="K289" s="75"/>
    </row>
    <row r="290" spans="1:11" x14ac:dyDescent="0.2">
      <c r="A290" s="73"/>
      <c r="B290" s="74" t="s">
        <v>201</v>
      </c>
      <c r="C290" s="58"/>
      <c r="D290" s="58"/>
      <c r="E290" s="58"/>
      <c r="F290" s="58"/>
      <c r="G290" s="58"/>
      <c r="H290" s="58"/>
      <c r="K290" s="75"/>
    </row>
    <row r="291" spans="1:11" x14ac:dyDescent="0.2">
      <c r="A291" s="73"/>
      <c r="B291" s="74" t="s">
        <v>202</v>
      </c>
      <c r="C291" s="58"/>
      <c r="D291" s="58"/>
      <c r="E291" s="58"/>
      <c r="F291" s="58"/>
      <c r="G291" s="58"/>
      <c r="H291" s="58"/>
      <c r="K291" s="75"/>
    </row>
    <row r="292" spans="1:11" x14ac:dyDescent="0.2">
      <c r="A292" s="73"/>
      <c r="B292" s="74" t="s">
        <v>203</v>
      </c>
      <c r="C292" s="58"/>
      <c r="D292" s="58"/>
      <c r="E292" s="58"/>
      <c r="F292" s="58"/>
      <c r="G292" s="58"/>
      <c r="H292" s="58"/>
      <c r="K292" s="75"/>
    </row>
    <row r="293" spans="1:11" x14ac:dyDescent="0.2">
      <c r="A293" s="73"/>
      <c r="B293" s="74"/>
      <c r="C293" s="58"/>
      <c r="D293" s="58"/>
      <c r="E293" s="58"/>
      <c r="F293" s="58"/>
      <c r="G293" s="58"/>
      <c r="H293" s="58"/>
      <c r="K293" s="75"/>
    </row>
    <row r="294" spans="1:11" x14ac:dyDescent="0.2">
      <c r="A294" s="73" t="s">
        <v>98</v>
      </c>
      <c r="B294" s="76" t="s">
        <v>204</v>
      </c>
      <c r="C294" s="58"/>
      <c r="D294" s="58"/>
      <c r="E294" s="58"/>
      <c r="F294" s="58"/>
      <c r="G294" s="58"/>
      <c r="H294" s="58"/>
      <c r="K294" s="75"/>
    </row>
    <row r="295" spans="1:11" x14ac:dyDescent="0.2">
      <c r="A295" s="73"/>
      <c r="B295" s="74"/>
      <c r="C295" s="58"/>
      <c r="D295" s="58"/>
      <c r="E295" s="58"/>
      <c r="F295" s="58"/>
      <c r="G295" s="58"/>
      <c r="H295" s="58"/>
      <c r="K295" s="75"/>
    </row>
    <row r="296" spans="1:11" x14ac:dyDescent="0.2">
      <c r="A296" s="73"/>
      <c r="B296" s="74" t="s">
        <v>205</v>
      </c>
      <c r="C296" s="58"/>
      <c r="D296" s="58"/>
      <c r="E296" s="58"/>
      <c r="F296" s="58"/>
      <c r="G296" s="58"/>
      <c r="H296" s="58"/>
      <c r="K296" s="75"/>
    </row>
    <row r="297" spans="1:11" x14ac:dyDescent="0.2">
      <c r="A297" s="73"/>
      <c r="B297" s="74" t="s">
        <v>206</v>
      </c>
      <c r="C297" s="58"/>
      <c r="D297" s="58"/>
      <c r="E297" s="58"/>
      <c r="F297" s="58"/>
      <c r="G297" s="58"/>
      <c r="H297" s="58"/>
      <c r="K297" s="75"/>
    </row>
    <row r="298" spans="1:11" x14ac:dyDescent="0.2">
      <c r="A298" s="73"/>
      <c r="B298" s="74" t="s">
        <v>207</v>
      </c>
      <c r="C298" s="58"/>
      <c r="D298" s="58"/>
      <c r="E298" s="58"/>
      <c r="F298" s="58"/>
      <c r="G298" s="58"/>
      <c r="H298" s="58"/>
      <c r="K298" s="75"/>
    </row>
    <row r="299" spans="1:11" x14ac:dyDescent="0.2">
      <c r="A299" s="73"/>
      <c r="B299" s="74" t="s">
        <v>208</v>
      </c>
      <c r="C299" s="58"/>
      <c r="D299" s="58"/>
      <c r="E299" s="58"/>
      <c r="F299" s="58"/>
      <c r="G299" s="58"/>
      <c r="H299" s="58"/>
      <c r="K299" s="75"/>
    </row>
    <row r="300" spans="1:11" x14ac:dyDescent="0.2">
      <c r="A300" s="73"/>
      <c r="B300" s="74"/>
      <c r="C300" s="58"/>
      <c r="D300" s="58"/>
      <c r="E300" s="58"/>
      <c r="F300" s="58"/>
      <c r="G300" s="58"/>
      <c r="H300" s="58"/>
      <c r="K300" s="75"/>
    </row>
    <row r="301" spans="1:11" x14ac:dyDescent="0.2">
      <c r="A301" s="73" t="s">
        <v>125</v>
      </c>
      <c r="B301" s="76" t="s">
        <v>209</v>
      </c>
      <c r="C301" s="58"/>
      <c r="D301" s="58"/>
      <c r="E301" s="58"/>
      <c r="F301" s="58"/>
      <c r="G301" s="58"/>
      <c r="H301" s="58"/>
      <c r="K301" s="75"/>
    </row>
    <row r="302" spans="1:11" x14ac:dyDescent="0.2">
      <c r="A302" s="73"/>
      <c r="B302" s="74" t="s">
        <v>210</v>
      </c>
      <c r="C302" s="58"/>
      <c r="D302" s="58"/>
      <c r="E302" s="58"/>
      <c r="F302" s="58"/>
      <c r="G302" s="58"/>
      <c r="H302" s="58"/>
      <c r="K302" s="75"/>
    </row>
    <row r="303" spans="1:11" x14ac:dyDescent="0.2">
      <c r="A303" s="73"/>
      <c r="B303" s="74" t="s">
        <v>211</v>
      </c>
      <c r="C303" s="58"/>
      <c r="D303" s="58"/>
      <c r="E303" s="58"/>
      <c r="F303" s="58"/>
      <c r="G303" s="58"/>
      <c r="H303" s="58"/>
      <c r="K303" s="75"/>
    </row>
    <row r="304" spans="1:11" x14ac:dyDescent="0.2">
      <c r="A304" s="73"/>
      <c r="B304" s="74" t="s">
        <v>212</v>
      </c>
      <c r="C304" s="58"/>
      <c r="D304" s="58"/>
      <c r="E304" s="58"/>
      <c r="F304" s="58"/>
      <c r="G304" s="58"/>
      <c r="H304" s="58"/>
      <c r="K304" s="75"/>
    </row>
    <row r="305" spans="1:256" x14ac:dyDescent="0.2">
      <c r="A305" s="73"/>
      <c r="B305" s="74"/>
      <c r="C305" s="58"/>
      <c r="D305" s="58"/>
      <c r="E305" s="58"/>
      <c r="F305" s="58"/>
      <c r="G305" s="58"/>
      <c r="H305" s="58"/>
      <c r="K305" s="75"/>
    </row>
    <row r="306" spans="1:256" x14ac:dyDescent="0.2">
      <c r="A306" s="73"/>
      <c r="B306" s="74"/>
      <c r="C306" s="58"/>
      <c r="D306" s="58"/>
      <c r="E306" s="58"/>
      <c r="F306" s="58"/>
      <c r="G306" s="58"/>
      <c r="H306" s="58"/>
      <c r="K306" s="75"/>
    </row>
    <row r="307" spans="1:256" x14ac:dyDescent="0.2">
      <c r="A307" s="73"/>
      <c r="B307" s="74" t="s">
        <v>213</v>
      </c>
      <c r="C307" s="58"/>
      <c r="D307" s="58"/>
      <c r="E307" s="58"/>
      <c r="F307" s="58"/>
      <c r="G307" s="58"/>
      <c r="H307" s="58"/>
      <c r="K307" s="75"/>
    </row>
    <row r="308" spans="1:256" x14ac:dyDescent="0.2">
      <c r="A308" s="73"/>
      <c r="B308" s="74" t="s">
        <v>214</v>
      </c>
      <c r="C308" s="58"/>
      <c r="D308" s="58"/>
      <c r="E308" s="58"/>
      <c r="F308" s="58"/>
      <c r="G308" s="58"/>
      <c r="H308" s="58"/>
      <c r="K308" s="75"/>
    </row>
    <row r="309" spans="1:256" x14ac:dyDescent="0.2">
      <c r="A309" s="73"/>
      <c r="B309" s="74"/>
      <c r="C309" s="58"/>
      <c r="D309" s="58"/>
      <c r="E309" s="58"/>
      <c r="F309" s="58"/>
      <c r="G309" s="58"/>
      <c r="H309" s="58"/>
      <c r="K309" s="75"/>
    </row>
    <row r="310" spans="1:256" x14ac:dyDescent="0.2">
      <c r="A310" s="73"/>
      <c r="B310" s="74"/>
      <c r="C310" s="58"/>
      <c r="D310" s="58"/>
      <c r="E310" s="58"/>
      <c r="F310" s="58"/>
      <c r="G310" s="58"/>
      <c r="H310" s="58"/>
      <c r="K310" s="75"/>
    </row>
    <row r="311" spans="1:256" x14ac:dyDescent="0.2">
      <c r="A311" s="73"/>
      <c r="B311" s="74"/>
      <c r="C311" s="58"/>
      <c r="D311" s="58"/>
      <c r="E311" s="58"/>
      <c r="F311" s="84" t="s">
        <v>87</v>
      </c>
      <c r="G311" s="58"/>
      <c r="H311" s="84"/>
      <c r="I311" s="84"/>
      <c r="J311" s="85" t="s">
        <v>13</v>
      </c>
      <c r="K311" s="86">
        <f>SUM(K262:K310)</f>
        <v>0</v>
      </c>
    </row>
    <row r="312" spans="1:256" x14ac:dyDescent="0.2">
      <c r="A312" s="73"/>
      <c r="B312" s="88"/>
      <c r="C312" s="58"/>
      <c r="D312" s="58"/>
      <c r="E312" s="58"/>
      <c r="F312" s="58"/>
      <c r="G312" s="58"/>
      <c r="H312" s="58"/>
      <c r="K312" s="83"/>
    </row>
    <row r="313" spans="1:256" x14ac:dyDescent="0.2">
      <c r="A313" s="73"/>
      <c r="B313" s="88"/>
      <c r="C313" s="58"/>
      <c r="D313" s="58"/>
      <c r="E313" s="58"/>
      <c r="F313" s="58"/>
      <c r="G313" s="58"/>
      <c r="H313" s="58"/>
      <c r="K313" s="75"/>
    </row>
    <row r="314" spans="1:256" x14ac:dyDescent="0.2">
      <c r="A314" s="73"/>
      <c r="B314" s="88"/>
      <c r="C314" s="58"/>
      <c r="D314" s="58"/>
      <c r="E314" s="58"/>
      <c r="F314" s="58"/>
      <c r="G314" s="58"/>
      <c r="H314" s="58"/>
      <c r="K314" s="75"/>
    </row>
    <row r="315" spans="1:256" x14ac:dyDescent="0.2">
      <c r="A315" s="73" t="s">
        <v>63</v>
      </c>
      <c r="B315" s="76" t="s">
        <v>215</v>
      </c>
      <c r="C315" s="58"/>
      <c r="D315" s="58"/>
      <c r="E315" s="58"/>
      <c r="F315" s="58"/>
      <c r="G315" s="58"/>
      <c r="H315" s="58"/>
      <c r="K315" s="75"/>
    </row>
    <row r="316" spans="1:256" x14ac:dyDescent="0.2">
      <c r="A316" s="73"/>
      <c r="B316" s="74"/>
      <c r="C316" s="58"/>
      <c r="D316" s="58"/>
      <c r="E316" s="58"/>
      <c r="F316" s="58"/>
      <c r="G316" s="58"/>
      <c r="H316" s="58"/>
      <c r="K316" s="75"/>
    </row>
    <row r="317" spans="1:256" x14ac:dyDescent="0.2">
      <c r="A317" s="73"/>
      <c r="B317" s="74" t="s">
        <v>216</v>
      </c>
      <c r="C317" s="58"/>
      <c r="D317" s="58"/>
      <c r="E317" s="58"/>
      <c r="F317" s="58"/>
      <c r="G317" s="58"/>
      <c r="H317" s="58"/>
      <c r="K317" s="75"/>
    </row>
    <row r="318" spans="1:256" x14ac:dyDescent="0.2">
      <c r="A318" s="73"/>
      <c r="B318" s="74" t="s">
        <v>217</v>
      </c>
      <c r="C318" s="58"/>
      <c r="D318" s="58"/>
      <c r="E318" s="58"/>
      <c r="F318" s="58"/>
      <c r="G318" s="58"/>
      <c r="H318" s="58"/>
      <c r="K318" s="75"/>
    </row>
    <row r="319" spans="1:256" x14ac:dyDescent="0.2">
      <c r="A319" s="73"/>
      <c r="B319" s="74"/>
      <c r="C319" s="58"/>
      <c r="D319" s="58"/>
      <c r="E319" s="58"/>
      <c r="F319" s="58"/>
      <c r="G319" s="58"/>
      <c r="H319" s="58"/>
      <c r="K319" s="75"/>
    </row>
    <row r="320" spans="1:256" x14ac:dyDescent="0.2">
      <c r="A320" s="89"/>
      <c r="B320" s="74" t="s">
        <v>218</v>
      </c>
      <c r="C320" s="90"/>
      <c r="D320" s="90"/>
      <c r="E320" s="90"/>
      <c r="F320" s="90"/>
      <c r="G320" s="90"/>
      <c r="H320" s="90"/>
      <c r="I320" s="90"/>
      <c r="J320" s="90"/>
      <c r="K320" s="91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  <c r="BH320" s="92"/>
      <c r="BI320" s="92"/>
      <c r="BJ320" s="92"/>
      <c r="BK320" s="92"/>
      <c r="BL320" s="92"/>
      <c r="BM320" s="92"/>
      <c r="BN320" s="92"/>
      <c r="BO320" s="92"/>
      <c r="BP320" s="92"/>
      <c r="BQ320" s="92"/>
      <c r="BR320" s="92"/>
      <c r="BS320" s="92"/>
      <c r="BT320" s="92"/>
      <c r="BU320" s="92"/>
      <c r="BV320" s="92"/>
      <c r="BW320" s="92"/>
      <c r="BX320" s="92"/>
      <c r="BY320" s="92"/>
      <c r="BZ320" s="92"/>
      <c r="CA320" s="92"/>
      <c r="CB320" s="92"/>
      <c r="CC320" s="92"/>
      <c r="CD320" s="92"/>
      <c r="CE320" s="92"/>
      <c r="CF320" s="92"/>
      <c r="CG320" s="92"/>
      <c r="CH320" s="92"/>
      <c r="CI320" s="92"/>
      <c r="CJ320" s="92"/>
      <c r="CK320" s="92"/>
      <c r="CL320" s="92"/>
      <c r="CM320" s="92"/>
      <c r="CN320" s="92"/>
      <c r="CO320" s="92"/>
      <c r="CP320" s="92"/>
      <c r="CQ320" s="92"/>
      <c r="CR320" s="92"/>
      <c r="CS320" s="92"/>
      <c r="CT320" s="92"/>
      <c r="CU320" s="92"/>
      <c r="CV320" s="92"/>
      <c r="CW320" s="92"/>
      <c r="CX320" s="92"/>
      <c r="CY320" s="92"/>
      <c r="CZ320" s="92"/>
      <c r="DA320" s="92"/>
      <c r="DB320" s="92"/>
      <c r="DC320" s="92"/>
      <c r="DD320" s="92"/>
      <c r="DE320" s="92"/>
      <c r="DF320" s="92"/>
      <c r="DG320" s="92"/>
      <c r="DH320" s="92"/>
      <c r="DI320" s="92"/>
      <c r="DJ320" s="92"/>
      <c r="DK320" s="92"/>
      <c r="DL320" s="92"/>
      <c r="DM320" s="92"/>
      <c r="DN320" s="92"/>
      <c r="DO320" s="92"/>
      <c r="DP320" s="92"/>
      <c r="DQ320" s="92"/>
      <c r="DR320" s="92"/>
      <c r="DS320" s="92"/>
      <c r="DT320" s="92"/>
      <c r="DU320" s="92"/>
      <c r="DV320" s="92"/>
      <c r="DW320" s="92"/>
      <c r="DX320" s="92"/>
      <c r="DY320" s="92"/>
      <c r="DZ320" s="92"/>
      <c r="EA320" s="92"/>
      <c r="EB320" s="92"/>
      <c r="EC320" s="92"/>
      <c r="ED320" s="92"/>
      <c r="EE320" s="92"/>
      <c r="EF320" s="92"/>
      <c r="EG320" s="92"/>
      <c r="EH320" s="92"/>
      <c r="EI320" s="92"/>
      <c r="EJ320" s="92"/>
      <c r="EK320" s="92"/>
      <c r="EL320" s="92"/>
      <c r="EM320" s="92"/>
      <c r="EN320" s="92"/>
      <c r="EO320" s="92"/>
      <c r="EP320" s="92"/>
      <c r="EQ320" s="92"/>
      <c r="ER320" s="92"/>
      <c r="ES320" s="92"/>
      <c r="ET320" s="92"/>
      <c r="EU320" s="92"/>
      <c r="EV320" s="92"/>
      <c r="EW320" s="92"/>
      <c r="EX320" s="92"/>
      <c r="EY320" s="92"/>
      <c r="EZ320" s="92"/>
      <c r="FA320" s="92"/>
      <c r="FB320" s="92"/>
      <c r="FC320" s="92"/>
      <c r="FD320" s="92"/>
      <c r="FE320" s="92"/>
      <c r="FF320" s="92"/>
      <c r="FG320" s="92"/>
      <c r="FH320" s="92"/>
      <c r="FI320" s="92"/>
      <c r="FJ320" s="92"/>
      <c r="FK320" s="92"/>
      <c r="FL320" s="92"/>
      <c r="FM320" s="92"/>
      <c r="FN320" s="92"/>
      <c r="FO320" s="92"/>
      <c r="FP320" s="92"/>
      <c r="FQ320" s="92"/>
      <c r="FR320" s="92"/>
      <c r="FS320" s="92"/>
      <c r="FT320" s="92"/>
      <c r="FU320" s="92"/>
      <c r="FV320" s="92"/>
      <c r="FW320" s="92"/>
      <c r="FX320" s="92"/>
      <c r="FY320" s="92"/>
      <c r="FZ320" s="92"/>
      <c r="GA320" s="92"/>
      <c r="GB320" s="92"/>
      <c r="GC320" s="92"/>
      <c r="GD320" s="92"/>
      <c r="GE320" s="92"/>
      <c r="GF320" s="92"/>
      <c r="GG320" s="92"/>
      <c r="GH320" s="92"/>
      <c r="GI320" s="92"/>
      <c r="GJ320" s="92"/>
      <c r="GK320" s="92"/>
      <c r="GL320" s="92"/>
      <c r="GM320" s="92"/>
      <c r="GN320" s="92"/>
      <c r="GO320" s="92"/>
      <c r="GP320" s="92"/>
      <c r="GQ320" s="92"/>
      <c r="GR320" s="92"/>
      <c r="GS320" s="92"/>
      <c r="GT320" s="92"/>
      <c r="GU320" s="92"/>
      <c r="GV320" s="92"/>
      <c r="GW320" s="92"/>
      <c r="GX320" s="92"/>
      <c r="GY320" s="92"/>
      <c r="GZ320" s="92"/>
      <c r="HA320" s="92"/>
      <c r="HB320" s="92"/>
      <c r="HC320" s="92"/>
      <c r="HD320" s="92"/>
      <c r="HE320" s="92"/>
      <c r="HF320" s="92"/>
      <c r="HG320" s="92"/>
      <c r="HH320" s="92"/>
      <c r="HI320" s="92"/>
      <c r="HJ320" s="92"/>
      <c r="HK320" s="92"/>
      <c r="HL320" s="92"/>
      <c r="HM320" s="92"/>
      <c r="HN320" s="92"/>
      <c r="HO320" s="92"/>
      <c r="HP320" s="92"/>
      <c r="HQ320" s="92"/>
      <c r="HR320" s="92"/>
      <c r="HS320" s="92"/>
      <c r="HT320" s="92"/>
      <c r="HU320" s="92"/>
      <c r="HV320" s="92"/>
      <c r="HW320" s="92"/>
      <c r="HX320" s="92"/>
      <c r="HY320" s="92"/>
      <c r="HZ320" s="92"/>
      <c r="IA320" s="92"/>
      <c r="IB320" s="92"/>
      <c r="IC320" s="92"/>
      <c r="ID320" s="92"/>
      <c r="IE320" s="92"/>
      <c r="IF320" s="92"/>
      <c r="IG320" s="92"/>
      <c r="IH320" s="92"/>
      <c r="II320" s="92"/>
      <c r="IJ320" s="92"/>
      <c r="IK320" s="92"/>
      <c r="IL320" s="92"/>
      <c r="IM320" s="92"/>
      <c r="IN320" s="92"/>
      <c r="IO320" s="92"/>
      <c r="IP320" s="92"/>
      <c r="IQ320" s="92"/>
      <c r="IR320" s="92"/>
      <c r="IS320" s="92"/>
      <c r="IT320" s="92"/>
      <c r="IU320" s="92"/>
      <c r="IV320" s="92"/>
    </row>
    <row r="321" spans="1:256" x14ac:dyDescent="0.2">
      <c r="A321" s="73"/>
      <c r="B321" s="74" t="s">
        <v>219</v>
      </c>
      <c r="C321" s="58"/>
      <c r="D321" s="58"/>
      <c r="E321" s="58"/>
      <c r="F321" s="58"/>
      <c r="G321" s="58"/>
      <c r="H321" s="58"/>
      <c r="K321" s="75"/>
    </row>
    <row r="322" spans="1:256" x14ac:dyDescent="0.2">
      <c r="A322" s="73"/>
      <c r="B322" s="74" t="s">
        <v>220</v>
      </c>
      <c r="C322" s="58"/>
      <c r="D322" s="58"/>
      <c r="E322" s="58"/>
      <c r="F322" s="58"/>
      <c r="G322" s="58"/>
      <c r="H322" s="58"/>
      <c r="K322" s="75"/>
    </row>
    <row r="323" spans="1:256" customFormat="1" ht="15" x14ac:dyDescent="0.25">
      <c r="A323" s="73"/>
      <c r="B323" s="74"/>
      <c r="C323" s="58"/>
      <c r="D323" s="58"/>
      <c r="E323" s="58"/>
      <c r="F323" s="58"/>
      <c r="G323" s="58"/>
      <c r="H323" s="58"/>
      <c r="I323" s="58"/>
      <c r="J323" s="58"/>
      <c r="K323" s="7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  <c r="HG323" s="55"/>
      <c r="HH323" s="55"/>
      <c r="HI323" s="55"/>
      <c r="HJ323" s="55"/>
      <c r="HK323" s="55"/>
      <c r="HL323" s="55"/>
      <c r="HM323" s="55"/>
      <c r="HN323" s="55"/>
      <c r="HO323" s="55"/>
      <c r="HP323" s="55"/>
      <c r="HQ323" s="55"/>
      <c r="HR323" s="55"/>
      <c r="HS323" s="55"/>
      <c r="HT323" s="55"/>
      <c r="HU323" s="55"/>
      <c r="HV323" s="55"/>
      <c r="HW323" s="55"/>
      <c r="HX323" s="55"/>
      <c r="HY323" s="55"/>
      <c r="HZ323" s="55"/>
      <c r="IA323" s="55"/>
      <c r="IB323" s="55"/>
      <c r="IC323" s="55"/>
      <c r="ID323" s="55"/>
      <c r="IE323" s="55"/>
      <c r="IF323" s="55"/>
      <c r="IG323" s="55"/>
      <c r="IH323" s="55"/>
      <c r="II323" s="55"/>
      <c r="IJ323" s="55"/>
      <c r="IK323" s="55"/>
      <c r="IL323" s="55"/>
      <c r="IM323" s="55"/>
      <c r="IN323" s="55"/>
      <c r="IO323" s="55"/>
      <c r="IP323" s="55"/>
      <c r="IQ323" s="55"/>
      <c r="IR323" s="55"/>
      <c r="IS323" s="55"/>
      <c r="IT323" s="55"/>
      <c r="IU323" s="55"/>
      <c r="IV323" s="55"/>
    </row>
    <row r="324" spans="1:256" x14ac:dyDescent="0.2">
      <c r="A324" s="73"/>
      <c r="B324" s="74"/>
      <c r="C324" s="58"/>
      <c r="D324" s="58"/>
      <c r="E324" s="58"/>
      <c r="F324" s="58"/>
      <c r="G324" s="58"/>
      <c r="H324" s="58"/>
      <c r="K324" s="75"/>
    </row>
    <row r="325" spans="1:256" x14ac:dyDescent="0.2">
      <c r="A325" s="73" t="s">
        <v>221</v>
      </c>
      <c r="B325" s="93" t="s">
        <v>222</v>
      </c>
      <c r="C325" s="58"/>
      <c r="D325" s="58"/>
      <c r="E325" s="58"/>
      <c r="F325" s="58"/>
      <c r="G325" s="58"/>
      <c r="H325" s="58"/>
      <c r="K325" s="75"/>
    </row>
    <row r="326" spans="1:256" x14ac:dyDescent="0.2">
      <c r="A326" s="73"/>
      <c r="B326" s="74"/>
      <c r="C326" s="58"/>
      <c r="D326" s="58"/>
      <c r="E326" s="58"/>
      <c r="F326" s="58"/>
      <c r="G326" s="58"/>
      <c r="H326" s="58"/>
      <c r="K326" s="75"/>
    </row>
    <row r="327" spans="1:256" x14ac:dyDescent="0.2">
      <c r="A327" s="73" t="s">
        <v>70</v>
      </c>
      <c r="B327" s="76" t="s">
        <v>223</v>
      </c>
      <c r="C327" s="58"/>
      <c r="D327" s="58"/>
      <c r="E327" s="58"/>
      <c r="F327" s="58"/>
      <c r="G327" s="58"/>
      <c r="H327" s="58"/>
      <c r="K327" s="75"/>
    </row>
    <row r="328" spans="1:256" x14ac:dyDescent="0.2">
      <c r="A328" s="73"/>
      <c r="B328" s="74"/>
      <c r="C328" s="58"/>
      <c r="D328" s="58"/>
      <c r="E328" s="58"/>
      <c r="F328" s="58"/>
      <c r="G328" s="58"/>
      <c r="H328" s="58"/>
      <c r="K328" s="75"/>
    </row>
    <row r="329" spans="1:256" x14ac:dyDescent="0.2">
      <c r="A329" s="73"/>
      <c r="B329" s="74" t="s">
        <v>224</v>
      </c>
      <c r="C329" s="58"/>
      <c r="D329" s="58"/>
      <c r="E329" s="58"/>
      <c r="F329" s="58"/>
      <c r="G329" s="58"/>
      <c r="H329" s="58"/>
      <c r="K329" s="75"/>
    </row>
    <row r="330" spans="1:256" x14ac:dyDescent="0.2">
      <c r="A330" s="73"/>
      <c r="B330" s="74" t="s">
        <v>225</v>
      </c>
      <c r="C330" s="58"/>
      <c r="D330" s="58"/>
      <c r="E330" s="58"/>
      <c r="F330" s="58"/>
      <c r="G330" s="58"/>
      <c r="H330" s="58"/>
      <c r="K330" s="75"/>
    </row>
    <row r="331" spans="1:256" x14ac:dyDescent="0.2">
      <c r="A331" s="73"/>
      <c r="B331" s="74" t="s">
        <v>226</v>
      </c>
      <c r="C331" s="58"/>
      <c r="D331" s="58"/>
      <c r="E331" s="58"/>
      <c r="F331" s="58"/>
      <c r="G331" s="58"/>
      <c r="H331" s="58"/>
      <c r="K331" s="75"/>
    </row>
    <row r="332" spans="1:256" x14ac:dyDescent="0.2">
      <c r="A332" s="73"/>
      <c r="B332" s="74" t="s">
        <v>227</v>
      </c>
      <c r="C332" s="58"/>
      <c r="D332" s="58"/>
      <c r="E332" s="58"/>
      <c r="F332" s="58"/>
      <c r="G332" s="58"/>
      <c r="H332" s="58"/>
      <c r="K332" s="75"/>
    </row>
    <row r="333" spans="1:256" x14ac:dyDescent="0.2">
      <c r="A333" s="73"/>
      <c r="B333" s="74"/>
      <c r="C333" s="58"/>
      <c r="D333" s="58"/>
      <c r="E333" s="58"/>
      <c r="F333" s="58"/>
      <c r="G333" s="58"/>
      <c r="H333" s="58"/>
      <c r="K333" s="75"/>
    </row>
    <row r="334" spans="1:256" x14ac:dyDescent="0.2">
      <c r="A334" s="73"/>
      <c r="B334" s="74" t="s">
        <v>228</v>
      </c>
      <c r="C334" s="58"/>
      <c r="D334" s="58"/>
      <c r="E334" s="58"/>
      <c r="F334" s="58"/>
      <c r="G334" s="58"/>
      <c r="H334" s="58"/>
      <c r="K334" s="75"/>
    </row>
    <row r="335" spans="1:256" x14ac:dyDescent="0.2">
      <c r="A335" s="73"/>
      <c r="B335" s="74" t="s">
        <v>229</v>
      </c>
      <c r="C335" s="58"/>
      <c r="D335" s="58"/>
      <c r="E335" s="58"/>
      <c r="F335" s="58"/>
      <c r="G335" s="58"/>
      <c r="H335" s="58"/>
      <c r="K335" s="75"/>
    </row>
    <row r="336" spans="1:256" x14ac:dyDescent="0.2">
      <c r="A336" s="73"/>
      <c r="B336" s="74" t="s">
        <v>230</v>
      </c>
      <c r="C336" s="58"/>
      <c r="D336" s="58"/>
      <c r="E336" s="58"/>
      <c r="F336" s="58"/>
      <c r="G336" s="58"/>
      <c r="H336" s="58"/>
      <c r="K336" s="75"/>
    </row>
    <row r="337" spans="1:11" x14ac:dyDescent="0.2">
      <c r="A337" s="73"/>
      <c r="B337" s="74"/>
      <c r="C337" s="58"/>
      <c r="D337" s="58"/>
      <c r="E337" s="58"/>
      <c r="F337" s="58"/>
      <c r="G337" s="58"/>
      <c r="H337" s="58"/>
      <c r="K337" s="75"/>
    </row>
    <row r="338" spans="1:11" x14ac:dyDescent="0.2">
      <c r="A338" s="73"/>
      <c r="B338" s="74" t="s">
        <v>231</v>
      </c>
      <c r="C338" s="58"/>
      <c r="D338" s="58"/>
      <c r="E338" s="58"/>
      <c r="F338" s="58"/>
      <c r="G338" s="58"/>
      <c r="H338" s="58"/>
      <c r="K338" s="75"/>
    </row>
    <row r="339" spans="1:11" x14ac:dyDescent="0.2">
      <c r="A339" s="73"/>
      <c r="B339" s="74" t="s">
        <v>232</v>
      </c>
      <c r="C339" s="58"/>
      <c r="D339" s="58"/>
      <c r="E339" s="58"/>
      <c r="F339" s="58"/>
      <c r="G339" s="58"/>
      <c r="H339" s="58"/>
      <c r="K339" s="75"/>
    </row>
    <row r="340" spans="1:11" x14ac:dyDescent="0.2">
      <c r="A340" s="73"/>
      <c r="B340" s="74" t="s">
        <v>233</v>
      </c>
      <c r="C340" s="58"/>
      <c r="D340" s="58"/>
      <c r="E340" s="58"/>
      <c r="F340" s="58"/>
      <c r="G340" s="58"/>
      <c r="H340" s="58"/>
      <c r="K340" s="75"/>
    </row>
    <row r="341" spans="1:11" x14ac:dyDescent="0.2">
      <c r="A341" s="73"/>
      <c r="B341" s="74"/>
      <c r="C341" s="58"/>
      <c r="D341" s="58"/>
      <c r="E341" s="58"/>
      <c r="F341" s="58"/>
      <c r="G341" s="58"/>
      <c r="H341" s="58"/>
      <c r="K341" s="75"/>
    </row>
    <row r="342" spans="1:11" x14ac:dyDescent="0.2">
      <c r="A342" s="73"/>
      <c r="B342" s="74" t="s">
        <v>234</v>
      </c>
      <c r="C342" s="58"/>
      <c r="D342" s="58"/>
      <c r="E342" s="58"/>
      <c r="F342" s="58"/>
      <c r="G342" s="58"/>
      <c r="H342" s="58"/>
      <c r="K342" s="75"/>
    </row>
    <row r="343" spans="1:11" x14ac:dyDescent="0.2">
      <c r="A343" s="73"/>
      <c r="B343" s="74" t="s">
        <v>235</v>
      </c>
      <c r="C343" s="58"/>
      <c r="D343" s="58"/>
      <c r="E343" s="58"/>
      <c r="F343" s="58"/>
      <c r="G343" s="58"/>
      <c r="H343" s="58"/>
      <c r="K343" s="75"/>
    </row>
    <row r="344" spans="1:11" x14ac:dyDescent="0.2">
      <c r="A344" s="73"/>
      <c r="B344" s="74"/>
      <c r="C344" s="58"/>
      <c r="D344" s="58"/>
      <c r="E344" s="58"/>
      <c r="F344" s="58"/>
      <c r="G344" s="58"/>
      <c r="H344" s="58"/>
      <c r="K344" s="75"/>
    </row>
    <row r="345" spans="1:11" x14ac:dyDescent="0.2">
      <c r="A345" s="73"/>
      <c r="B345" s="74" t="s">
        <v>236</v>
      </c>
      <c r="C345" s="58"/>
      <c r="D345" s="58"/>
      <c r="E345" s="58"/>
      <c r="F345" s="58"/>
      <c r="G345" s="58"/>
      <c r="H345" s="58"/>
      <c r="K345" s="75"/>
    </row>
    <row r="346" spans="1:11" x14ac:dyDescent="0.2">
      <c r="A346" s="73"/>
      <c r="B346" s="74" t="s">
        <v>237</v>
      </c>
      <c r="C346" s="58"/>
      <c r="D346" s="58"/>
      <c r="E346" s="58"/>
      <c r="F346" s="58"/>
      <c r="G346" s="58"/>
      <c r="H346" s="58"/>
      <c r="K346" s="75"/>
    </row>
    <row r="347" spans="1:11" x14ac:dyDescent="0.2">
      <c r="A347" s="73"/>
      <c r="B347" s="74"/>
      <c r="C347" s="58"/>
      <c r="D347" s="58"/>
      <c r="E347" s="58"/>
      <c r="F347" s="58"/>
      <c r="G347" s="58"/>
      <c r="H347" s="58"/>
      <c r="K347" s="75"/>
    </row>
    <row r="348" spans="1:11" x14ac:dyDescent="0.2">
      <c r="A348" s="73" t="s">
        <v>98</v>
      </c>
      <c r="B348" s="76" t="s">
        <v>238</v>
      </c>
      <c r="C348" s="58"/>
      <c r="D348" s="58"/>
      <c r="E348" s="58"/>
      <c r="F348" s="58"/>
      <c r="G348" s="58"/>
      <c r="H348" s="58"/>
      <c r="K348" s="75"/>
    </row>
    <row r="349" spans="1:11" x14ac:dyDescent="0.2">
      <c r="A349" s="73"/>
      <c r="B349" s="74"/>
      <c r="C349" s="58"/>
      <c r="D349" s="58"/>
      <c r="E349" s="58"/>
      <c r="F349" s="58"/>
      <c r="G349" s="58"/>
      <c r="H349" s="58"/>
      <c r="K349" s="75"/>
    </row>
    <row r="350" spans="1:11" x14ac:dyDescent="0.2">
      <c r="A350" s="73"/>
      <c r="B350" s="74" t="s">
        <v>239</v>
      </c>
      <c r="C350" s="58"/>
      <c r="D350" s="58"/>
      <c r="E350" s="58"/>
      <c r="F350" s="58"/>
      <c r="G350" s="58"/>
      <c r="H350" s="58"/>
      <c r="K350" s="75"/>
    </row>
    <row r="351" spans="1:11" x14ac:dyDescent="0.2">
      <c r="A351" s="73"/>
      <c r="B351" s="74" t="s">
        <v>240</v>
      </c>
      <c r="C351" s="58"/>
      <c r="D351" s="58"/>
      <c r="E351" s="58"/>
      <c r="F351" s="58"/>
      <c r="G351" s="58"/>
      <c r="H351" s="58"/>
      <c r="K351" s="75"/>
    </row>
    <row r="352" spans="1:11" x14ac:dyDescent="0.2">
      <c r="A352" s="73"/>
      <c r="B352" s="74" t="s">
        <v>241</v>
      </c>
      <c r="C352" s="58"/>
      <c r="D352" s="58"/>
      <c r="E352" s="58"/>
      <c r="F352" s="58"/>
      <c r="G352" s="58"/>
      <c r="H352" s="58"/>
      <c r="K352" s="75"/>
    </row>
    <row r="353" spans="1:11" x14ac:dyDescent="0.2">
      <c r="A353" s="73"/>
      <c r="B353" s="74"/>
      <c r="C353" s="58"/>
      <c r="D353" s="58"/>
      <c r="E353" s="58"/>
      <c r="F353" s="58"/>
      <c r="G353" s="58"/>
      <c r="H353" s="58"/>
      <c r="K353" s="75"/>
    </row>
    <row r="354" spans="1:11" x14ac:dyDescent="0.2">
      <c r="A354" s="73" t="s">
        <v>125</v>
      </c>
      <c r="B354" s="76" t="s">
        <v>242</v>
      </c>
      <c r="C354" s="58"/>
      <c r="D354" s="58"/>
      <c r="E354" s="58"/>
      <c r="F354" s="58"/>
      <c r="G354" s="58"/>
      <c r="H354" s="58"/>
      <c r="K354" s="75"/>
    </row>
    <row r="355" spans="1:11" x14ac:dyDescent="0.2">
      <c r="A355" s="73"/>
      <c r="B355" s="74"/>
      <c r="C355" s="58"/>
      <c r="D355" s="58"/>
      <c r="E355" s="58"/>
      <c r="F355" s="58"/>
      <c r="G355" s="58"/>
      <c r="H355" s="58"/>
      <c r="K355" s="75"/>
    </row>
    <row r="356" spans="1:11" x14ac:dyDescent="0.2">
      <c r="A356" s="73"/>
      <c r="B356" s="74" t="s">
        <v>243</v>
      </c>
      <c r="C356" s="58"/>
      <c r="D356" s="58"/>
      <c r="E356" s="58"/>
      <c r="F356" s="58"/>
      <c r="G356" s="58"/>
      <c r="H356" s="58"/>
      <c r="K356" s="75"/>
    </row>
    <row r="357" spans="1:11" x14ac:dyDescent="0.2">
      <c r="A357" s="73"/>
      <c r="B357" s="74" t="s">
        <v>244</v>
      </c>
      <c r="C357" s="58"/>
      <c r="D357" s="58"/>
      <c r="E357" s="58"/>
      <c r="F357" s="58"/>
      <c r="G357" s="58"/>
      <c r="H357" s="58"/>
      <c r="K357" s="75"/>
    </row>
    <row r="358" spans="1:11" x14ac:dyDescent="0.2">
      <c r="A358" s="73"/>
      <c r="B358" s="74"/>
      <c r="C358" s="58"/>
      <c r="D358" s="58"/>
      <c r="E358" s="58"/>
      <c r="F358" s="58"/>
      <c r="G358" s="58"/>
      <c r="H358" s="58"/>
      <c r="K358" s="75"/>
    </row>
    <row r="359" spans="1:11" x14ac:dyDescent="0.2">
      <c r="A359" s="73"/>
      <c r="B359" s="74" t="s">
        <v>245</v>
      </c>
      <c r="C359" s="58"/>
      <c r="D359" s="58"/>
      <c r="E359" s="58"/>
      <c r="F359" s="58"/>
      <c r="G359" s="58"/>
      <c r="H359" s="58"/>
      <c r="K359" s="75"/>
    </row>
    <row r="360" spans="1:11" x14ac:dyDescent="0.2">
      <c r="A360" s="73" t="s">
        <v>246</v>
      </c>
      <c r="B360" s="74" t="s">
        <v>247</v>
      </c>
      <c r="C360" s="58"/>
      <c r="D360" s="58"/>
      <c r="E360" s="58"/>
      <c r="F360" s="58"/>
      <c r="G360" s="58"/>
      <c r="H360" s="58"/>
      <c r="K360" s="75"/>
    </row>
    <row r="361" spans="1:11" x14ac:dyDescent="0.2">
      <c r="A361" s="73"/>
      <c r="B361" s="74"/>
      <c r="C361" s="58"/>
      <c r="D361" s="58"/>
      <c r="E361" s="58"/>
      <c r="F361" s="58"/>
      <c r="G361" s="58"/>
      <c r="H361" s="58"/>
      <c r="K361" s="75"/>
    </row>
    <row r="362" spans="1:11" x14ac:dyDescent="0.2">
      <c r="A362" s="73" t="s">
        <v>134</v>
      </c>
      <c r="B362" s="76" t="s">
        <v>248</v>
      </c>
      <c r="C362" s="58"/>
      <c r="D362" s="58"/>
      <c r="E362" s="58"/>
      <c r="F362" s="58"/>
      <c r="G362" s="58"/>
      <c r="H362" s="58"/>
      <c r="K362" s="75"/>
    </row>
    <row r="363" spans="1:11" x14ac:dyDescent="0.2">
      <c r="A363" s="73"/>
      <c r="B363" s="74"/>
      <c r="C363" s="58"/>
      <c r="D363" s="58"/>
      <c r="E363" s="58"/>
      <c r="F363" s="58"/>
      <c r="G363" s="58"/>
      <c r="H363" s="58"/>
      <c r="K363" s="75"/>
    </row>
    <row r="364" spans="1:11" x14ac:dyDescent="0.2">
      <c r="A364" s="73"/>
      <c r="B364" s="74" t="s">
        <v>249</v>
      </c>
      <c r="C364" s="58"/>
      <c r="D364" s="58"/>
      <c r="E364" s="58"/>
      <c r="F364" s="58"/>
      <c r="G364" s="58"/>
      <c r="H364" s="58"/>
      <c r="K364" s="75"/>
    </row>
    <row r="365" spans="1:11" x14ac:dyDescent="0.2">
      <c r="A365" s="73"/>
      <c r="B365" s="74" t="s">
        <v>250</v>
      </c>
      <c r="C365" s="58"/>
      <c r="D365" s="58"/>
      <c r="E365" s="58"/>
      <c r="F365" s="58"/>
      <c r="G365" s="58"/>
      <c r="H365" s="58"/>
      <c r="K365" s="75"/>
    </row>
    <row r="366" spans="1:11" x14ac:dyDescent="0.2">
      <c r="A366" s="73"/>
      <c r="B366" s="74" t="s">
        <v>251</v>
      </c>
      <c r="C366" s="58"/>
      <c r="D366" s="58"/>
      <c r="E366" s="58"/>
      <c r="F366" s="58"/>
      <c r="G366" s="58"/>
      <c r="H366" s="58"/>
      <c r="K366" s="75"/>
    </row>
    <row r="367" spans="1:11" x14ac:dyDescent="0.2">
      <c r="A367" s="73"/>
      <c r="B367" s="74" t="s">
        <v>252</v>
      </c>
      <c r="C367" s="58"/>
      <c r="D367" s="58"/>
      <c r="E367" s="58"/>
      <c r="F367" s="58"/>
      <c r="G367" s="58"/>
      <c r="H367" s="58"/>
      <c r="K367" s="75"/>
    </row>
    <row r="368" spans="1:11" x14ac:dyDescent="0.2">
      <c r="A368" s="73"/>
      <c r="B368" s="74" t="s">
        <v>253</v>
      </c>
      <c r="C368" s="58"/>
      <c r="D368" s="58"/>
      <c r="E368" s="58"/>
      <c r="F368" s="58"/>
      <c r="G368" s="58"/>
      <c r="H368" s="58"/>
      <c r="K368" s="75"/>
    </row>
    <row r="369" spans="1:256" x14ac:dyDescent="0.2">
      <c r="A369" s="73"/>
      <c r="B369" s="74"/>
      <c r="C369" s="58"/>
      <c r="D369" s="58"/>
      <c r="E369" s="58"/>
      <c r="F369" s="58"/>
      <c r="G369" s="58"/>
      <c r="H369" s="58"/>
      <c r="K369" s="75"/>
    </row>
    <row r="370" spans="1:256" x14ac:dyDescent="0.2">
      <c r="A370" s="73"/>
      <c r="B370" s="74"/>
      <c r="C370" s="58"/>
      <c r="D370" s="58"/>
      <c r="E370" s="58"/>
      <c r="F370" s="58"/>
      <c r="G370" s="58"/>
      <c r="H370" s="58"/>
      <c r="K370" s="75"/>
    </row>
    <row r="371" spans="1:256" x14ac:dyDescent="0.2">
      <c r="A371" s="73"/>
      <c r="B371" s="74"/>
      <c r="C371" s="58"/>
      <c r="D371" s="58"/>
      <c r="E371" s="58"/>
      <c r="F371" s="58"/>
      <c r="G371" s="58"/>
      <c r="H371" s="58"/>
      <c r="K371" s="83"/>
    </row>
    <row r="372" spans="1:256" x14ac:dyDescent="0.2">
      <c r="A372" s="73"/>
      <c r="B372" s="74"/>
      <c r="C372" s="58"/>
      <c r="D372" s="58"/>
      <c r="E372" s="58"/>
      <c r="F372" s="58"/>
      <c r="G372" s="58"/>
      <c r="H372" s="58"/>
      <c r="K372" s="75"/>
    </row>
    <row r="373" spans="1:256" x14ac:dyDescent="0.2">
      <c r="A373" s="73"/>
      <c r="B373" s="74"/>
      <c r="C373" s="58"/>
      <c r="D373" s="58"/>
      <c r="E373" s="58"/>
      <c r="F373" s="84" t="s">
        <v>87</v>
      </c>
      <c r="G373" s="58"/>
      <c r="H373" s="84"/>
      <c r="J373" s="85" t="s">
        <v>13</v>
      </c>
      <c r="K373" s="86">
        <f>SUM(K317:K372)</f>
        <v>0</v>
      </c>
    </row>
    <row r="374" spans="1:256" x14ac:dyDescent="0.2">
      <c r="A374" s="73"/>
      <c r="B374" s="94"/>
      <c r="C374" s="58"/>
      <c r="D374" s="58"/>
      <c r="E374" s="58"/>
      <c r="F374" s="84"/>
      <c r="G374" s="58"/>
      <c r="H374" s="84"/>
      <c r="J374" s="84"/>
      <c r="K374" s="83"/>
    </row>
    <row r="375" spans="1:256" x14ac:dyDescent="0.2">
      <c r="A375" s="73"/>
      <c r="B375" s="88"/>
      <c r="C375" s="58"/>
      <c r="D375" s="58"/>
      <c r="E375" s="58"/>
      <c r="F375" s="84"/>
      <c r="G375" s="58"/>
      <c r="H375" s="84"/>
      <c r="J375" s="84"/>
      <c r="K375" s="75"/>
    </row>
    <row r="376" spans="1:256" x14ac:dyDescent="0.2">
      <c r="A376" s="73"/>
      <c r="B376" s="88"/>
      <c r="C376" s="58"/>
      <c r="D376" s="58"/>
      <c r="E376" s="58"/>
      <c r="F376" s="84"/>
      <c r="G376" s="58"/>
      <c r="H376" s="84"/>
      <c r="J376" s="84"/>
      <c r="K376" s="75"/>
    </row>
    <row r="377" spans="1:256" x14ac:dyDescent="0.2">
      <c r="A377" s="73"/>
      <c r="B377" s="60"/>
      <c r="C377" s="58"/>
      <c r="D377" s="58"/>
      <c r="E377" s="58"/>
      <c r="F377" s="58"/>
      <c r="G377" s="58"/>
      <c r="H377" s="58"/>
      <c r="K377" s="75"/>
    </row>
    <row r="378" spans="1:256" x14ac:dyDescent="0.2">
      <c r="A378" s="73"/>
      <c r="B378" s="60"/>
      <c r="C378" s="58"/>
      <c r="D378" s="58"/>
      <c r="E378" s="58"/>
      <c r="F378" s="58"/>
      <c r="G378" s="58"/>
      <c r="H378" s="58"/>
      <c r="K378" s="75"/>
    </row>
    <row r="379" spans="1:256" x14ac:dyDescent="0.2">
      <c r="A379" s="73" t="s">
        <v>63</v>
      </c>
      <c r="B379" s="76" t="s">
        <v>254</v>
      </c>
      <c r="C379" s="84"/>
      <c r="D379" s="84"/>
      <c r="E379" s="84"/>
      <c r="F379" s="84"/>
      <c r="G379" s="84"/>
      <c r="H379" s="84"/>
      <c r="I379" s="84"/>
      <c r="J379" s="84"/>
      <c r="K379" s="86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  <c r="AM379" s="95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95"/>
      <c r="AY379" s="95"/>
      <c r="AZ379" s="95"/>
      <c r="BA379" s="95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95"/>
      <c r="BM379" s="95"/>
      <c r="BN379" s="95"/>
      <c r="BO379" s="95"/>
      <c r="BP379" s="95"/>
      <c r="BQ379" s="95"/>
      <c r="BR379" s="95"/>
      <c r="BS379" s="95"/>
      <c r="BT379" s="95"/>
      <c r="BU379" s="95"/>
      <c r="BV379" s="95"/>
      <c r="BW379" s="95"/>
      <c r="BX379" s="95"/>
      <c r="BY379" s="95"/>
      <c r="BZ379" s="95"/>
      <c r="CA379" s="95"/>
      <c r="CB379" s="95"/>
      <c r="CC379" s="95"/>
      <c r="CD379" s="95"/>
      <c r="CE379" s="95"/>
      <c r="CF379" s="95"/>
      <c r="CG379" s="95"/>
      <c r="CH379" s="95"/>
      <c r="CI379" s="95"/>
      <c r="CJ379" s="95"/>
      <c r="CK379" s="95"/>
      <c r="CL379" s="95"/>
      <c r="CM379" s="95"/>
      <c r="CN379" s="95"/>
      <c r="CO379" s="95"/>
      <c r="CP379" s="95"/>
      <c r="CQ379" s="95"/>
      <c r="CR379" s="95"/>
      <c r="CS379" s="95"/>
      <c r="CT379" s="95"/>
      <c r="CU379" s="95"/>
      <c r="CV379" s="95"/>
      <c r="CW379" s="95"/>
      <c r="CX379" s="95"/>
      <c r="CY379" s="95"/>
      <c r="CZ379" s="95"/>
      <c r="DA379" s="95"/>
      <c r="DB379" s="95"/>
      <c r="DC379" s="95"/>
      <c r="DD379" s="95"/>
      <c r="DE379" s="95"/>
      <c r="DF379" s="95"/>
      <c r="DG379" s="95"/>
      <c r="DH379" s="95"/>
      <c r="DI379" s="95"/>
      <c r="DJ379" s="95"/>
      <c r="DK379" s="95"/>
      <c r="DL379" s="95"/>
      <c r="DM379" s="95"/>
      <c r="DN379" s="95"/>
      <c r="DO379" s="95"/>
      <c r="DP379" s="95"/>
      <c r="DQ379" s="95"/>
      <c r="DR379" s="95"/>
      <c r="DS379" s="95"/>
      <c r="DT379" s="95"/>
      <c r="DU379" s="95"/>
      <c r="DV379" s="95"/>
      <c r="DW379" s="95"/>
      <c r="DX379" s="95"/>
      <c r="DY379" s="95"/>
      <c r="DZ379" s="95"/>
      <c r="EA379" s="95"/>
      <c r="EB379" s="95"/>
      <c r="EC379" s="95"/>
      <c r="ED379" s="95"/>
      <c r="EE379" s="95"/>
      <c r="EF379" s="95"/>
      <c r="EG379" s="95"/>
      <c r="EH379" s="95"/>
      <c r="EI379" s="95"/>
      <c r="EJ379" s="95"/>
      <c r="EK379" s="95"/>
      <c r="EL379" s="95"/>
      <c r="EM379" s="95"/>
      <c r="EN379" s="95"/>
      <c r="EO379" s="95"/>
      <c r="EP379" s="95"/>
      <c r="EQ379" s="95"/>
      <c r="ER379" s="95"/>
      <c r="ES379" s="95"/>
      <c r="ET379" s="95"/>
      <c r="EU379" s="95"/>
      <c r="EV379" s="95"/>
      <c r="EW379" s="95"/>
      <c r="EX379" s="95"/>
      <c r="EY379" s="95"/>
      <c r="EZ379" s="95"/>
      <c r="FA379" s="95"/>
      <c r="FB379" s="95"/>
      <c r="FC379" s="95"/>
      <c r="FD379" s="95"/>
      <c r="FE379" s="95"/>
      <c r="FF379" s="95"/>
      <c r="FG379" s="95"/>
      <c r="FH379" s="95"/>
      <c r="FI379" s="95"/>
      <c r="FJ379" s="95"/>
      <c r="FK379" s="95"/>
      <c r="FL379" s="95"/>
      <c r="FM379" s="95"/>
      <c r="FN379" s="95"/>
      <c r="FO379" s="95"/>
      <c r="FP379" s="95"/>
      <c r="FQ379" s="95"/>
      <c r="FR379" s="95"/>
      <c r="FS379" s="95"/>
      <c r="FT379" s="95"/>
      <c r="FU379" s="95"/>
      <c r="FV379" s="95"/>
      <c r="FW379" s="95"/>
      <c r="FX379" s="95"/>
      <c r="FY379" s="95"/>
      <c r="FZ379" s="95"/>
      <c r="GA379" s="95"/>
      <c r="GB379" s="95"/>
      <c r="GC379" s="95"/>
      <c r="GD379" s="95"/>
      <c r="GE379" s="95"/>
      <c r="GF379" s="95"/>
      <c r="GG379" s="95"/>
      <c r="GH379" s="95"/>
      <c r="GI379" s="95"/>
      <c r="GJ379" s="95"/>
      <c r="GK379" s="95"/>
      <c r="GL379" s="95"/>
      <c r="GM379" s="95"/>
      <c r="GN379" s="95"/>
      <c r="GO379" s="95"/>
      <c r="GP379" s="95"/>
      <c r="GQ379" s="95"/>
      <c r="GR379" s="95"/>
      <c r="GS379" s="95"/>
      <c r="GT379" s="95"/>
      <c r="GU379" s="95"/>
      <c r="GV379" s="95"/>
      <c r="GW379" s="95"/>
      <c r="GX379" s="95"/>
      <c r="GY379" s="95"/>
      <c r="GZ379" s="95"/>
      <c r="HA379" s="95"/>
      <c r="HB379" s="95"/>
      <c r="HC379" s="95"/>
      <c r="HD379" s="95"/>
      <c r="HE379" s="95"/>
      <c r="HF379" s="95"/>
      <c r="HG379" s="95"/>
      <c r="HH379" s="95"/>
      <c r="HI379" s="95"/>
      <c r="HJ379" s="95"/>
      <c r="HK379" s="95"/>
      <c r="HL379" s="95"/>
      <c r="HM379" s="95"/>
      <c r="HN379" s="95"/>
      <c r="HO379" s="95"/>
      <c r="HP379" s="95"/>
      <c r="HQ379" s="95"/>
      <c r="HR379" s="95"/>
      <c r="HS379" s="95"/>
      <c r="HT379" s="95"/>
      <c r="HU379" s="95"/>
      <c r="HV379" s="95"/>
      <c r="HW379" s="95"/>
      <c r="HX379" s="95"/>
      <c r="HY379" s="95"/>
      <c r="HZ379" s="95"/>
      <c r="IA379" s="95"/>
      <c r="IB379" s="95"/>
      <c r="IC379" s="95"/>
      <c r="ID379" s="95"/>
      <c r="IE379" s="95"/>
      <c r="IF379" s="95"/>
      <c r="IG379" s="95"/>
      <c r="IH379" s="95"/>
      <c r="II379" s="95"/>
      <c r="IJ379" s="95"/>
      <c r="IK379" s="95"/>
      <c r="IL379" s="95"/>
      <c r="IM379" s="95"/>
      <c r="IN379" s="95"/>
      <c r="IO379" s="95"/>
      <c r="IP379" s="95"/>
      <c r="IQ379" s="95"/>
      <c r="IR379" s="95"/>
      <c r="IS379" s="95"/>
      <c r="IT379" s="95"/>
      <c r="IU379" s="95"/>
      <c r="IV379" s="95"/>
    </row>
    <row r="380" spans="1:256" x14ac:dyDescent="0.2">
      <c r="A380" s="73"/>
      <c r="B380" s="74"/>
      <c r="C380" s="58"/>
      <c r="D380" s="58"/>
      <c r="E380" s="58"/>
      <c r="F380" s="58"/>
      <c r="G380" s="58"/>
      <c r="H380" s="58"/>
      <c r="K380" s="75"/>
    </row>
    <row r="381" spans="1:256" x14ac:dyDescent="0.2">
      <c r="A381" s="73"/>
      <c r="B381" s="74" t="s">
        <v>255</v>
      </c>
      <c r="C381" s="58"/>
      <c r="D381" s="58"/>
      <c r="E381" s="58"/>
      <c r="F381" s="58"/>
      <c r="G381" s="58"/>
      <c r="H381" s="58"/>
      <c r="K381" s="75"/>
    </row>
    <row r="382" spans="1:256" x14ac:dyDescent="0.2">
      <c r="A382" s="73"/>
      <c r="B382" s="74" t="s">
        <v>256</v>
      </c>
      <c r="C382" s="58"/>
      <c r="D382" s="58"/>
      <c r="E382" s="58"/>
      <c r="F382" s="58"/>
      <c r="G382" s="58"/>
      <c r="H382" s="58"/>
      <c r="K382" s="75"/>
    </row>
    <row r="383" spans="1:256" x14ac:dyDescent="0.2">
      <c r="A383" s="73"/>
      <c r="B383" s="74" t="s">
        <v>257</v>
      </c>
      <c r="C383" s="58"/>
      <c r="D383" s="58"/>
      <c r="E383" s="58"/>
      <c r="F383" s="58"/>
      <c r="G383" s="58"/>
      <c r="H383" s="58"/>
      <c r="K383" s="75"/>
    </row>
    <row r="384" spans="1:256" x14ac:dyDescent="0.2">
      <c r="A384" s="73"/>
      <c r="B384" s="74" t="s">
        <v>258</v>
      </c>
      <c r="C384" s="58"/>
      <c r="D384" s="58"/>
      <c r="E384" s="58"/>
      <c r="F384" s="58"/>
      <c r="G384" s="58"/>
      <c r="H384" s="58"/>
      <c r="K384" s="75"/>
    </row>
    <row r="385" spans="1:11" x14ac:dyDescent="0.2">
      <c r="A385" s="73"/>
      <c r="B385" s="74"/>
      <c r="C385" s="58"/>
      <c r="D385" s="58"/>
      <c r="E385" s="58"/>
      <c r="F385" s="58"/>
      <c r="G385" s="58"/>
      <c r="H385" s="58"/>
      <c r="K385" s="75"/>
    </row>
    <row r="386" spans="1:11" x14ac:dyDescent="0.2">
      <c r="A386" s="73" t="s">
        <v>259</v>
      </c>
      <c r="B386" s="93" t="s">
        <v>260</v>
      </c>
      <c r="C386" s="58"/>
      <c r="D386" s="58"/>
      <c r="E386" s="58"/>
      <c r="F386" s="58"/>
      <c r="G386" s="58"/>
      <c r="H386" s="58"/>
      <c r="K386" s="75"/>
    </row>
    <row r="387" spans="1:11" x14ac:dyDescent="0.2">
      <c r="A387" s="73"/>
      <c r="B387" s="74"/>
      <c r="C387" s="58"/>
      <c r="D387" s="58"/>
      <c r="E387" s="58"/>
      <c r="F387" s="58"/>
      <c r="G387" s="58"/>
      <c r="H387" s="58"/>
      <c r="K387" s="75"/>
    </row>
    <row r="388" spans="1:11" x14ac:dyDescent="0.2">
      <c r="A388" s="73" t="s">
        <v>70</v>
      </c>
      <c r="B388" s="76" t="s">
        <v>261</v>
      </c>
      <c r="C388" s="58"/>
      <c r="D388" s="58"/>
      <c r="E388" s="58"/>
      <c r="F388" s="58"/>
      <c r="G388" s="58"/>
      <c r="H388" s="58"/>
      <c r="K388" s="75"/>
    </row>
    <row r="389" spans="1:11" x14ac:dyDescent="0.2">
      <c r="A389" s="73"/>
      <c r="B389" s="74"/>
      <c r="C389" s="58"/>
      <c r="D389" s="58"/>
      <c r="E389" s="58"/>
      <c r="F389" s="58"/>
      <c r="G389" s="58"/>
      <c r="H389" s="58"/>
      <c r="K389" s="75"/>
    </row>
    <row r="390" spans="1:11" x14ac:dyDescent="0.2">
      <c r="A390" s="73"/>
      <c r="B390" s="74" t="s">
        <v>262</v>
      </c>
      <c r="C390" s="58"/>
      <c r="D390" s="58"/>
      <c r="E390" s="58"/>
      <c r="F390" s="58"/>
      <c r="G390" s="58"/>
      <c r="H390" s="58"/>
      <c r="K390" s="75"/>
    </row>
    <row r="391" spans="1:11" x14ac:dyDescent="0.2">
      <c r="A391" s="73"/>
      <c r="B391" s="74" t="s">
        <v>263</v>
      </c>
      <c r="C391" s="58"/>
      <c r="D391" s="58"/>
      <c r="E391" s="58"/>
      <c r="F391" s="58"/>
      <c r="G391" s="58"/>
      <c r="H391" s="58"/>
      <c r="K391" s="75"/>
    </row>
    <row r="392" spans="1:11" x14ac:dyDescent="0.2">
      <c r="A392" s="73"/>
      <c r="B392" s="74" t="s">
        <v>264</v>
      </c>
      <c r="C392" s="58"/>
      <c r="D392" s="58"/>
      <c r="E392" s="58"/>
      <c r="F392" s="58"/>
      <c r="G392" s="58"/>
      <c r="H392" s="58"/>
      <c r="K392" s="75"/>
    </row>
    <row r="393" spans="1:11" x14ac:dyDescent="0.2">
      <c r="A393" s="73"/>
      <c r="B393" s="74" t="s">
        <v>265</v>
      </c>
      <c r="C393" s="58"/>
      <c r="D393" s="58"/>
      <c r="E393" s="58"/>
      <c r="F393" s="58"/>
      <c r="G393" s="58"/>
      <c r="H393" s="58"/>
      <c r="K393" s="75"/>
    </row>
    <row r="394" spans="1:11" x14ac:dyDescent="0.2">
      <c r="A394" s="73"/>
      <c r="B394" s="74" t="s">
        <v>266</v>
      </c>
      <c r="C394" s="58"/>
      <c r="D394" s="58"/>
      <c r="E394" s="58"/>
      <c r="F394" s="58"/>
      <c r="G394" s="58"/>
      <c r="H394" s="58"/>
      <c r="K394" s="75"/>
    </row>
    <row r="395" spans="1:11" x14ac:dyDescent="0.2">
      <c r="A395" s="73"/>
      <c r="B395" s="74" t="s">
        <v>267</v>
      </c>
      <c r="C395" s="58"/>
      <c r="D395" s="58"/>
      <c r="E395" s="58"/>
      <c r="F395" s="58"/>
      <c r="G395" s="58"/>
      <c r="H395" s="58"/>
      <c r="K395" s="75"/>
    </row>
    <row r="396" spans="1:11" x14ac:dyDescent="0.2">
      <c r="A396" s="73"/>
      <c r="B396" s="74" t="s">
        <v>268</v>
      </c>
      <c r="C396" s="58"/>
      <c r="D396" s="58"/>
      <c r="E396" s="58"/>
      <c r="F396" s="58"/>
      <c r="G396" s="58"/>
      <c r="H396" s="58"/>
      <c r="K396" s="75"/>
    </row>
    <row r="397" spans="1:11" x14ac:dyDescent="0.2">
      <c r="A397" s="73"/>
      <c r="B397" s="74" t="s">
        <v>269</v>
      </c>
      <c r="C397" s="58"/>
      <c r="D397" s="58"/>
      <c r="E397" s="58"/>
      <c r="F397" s="58"/>
      <c r="G397" s="58"/>
      <c r="H397" s="58"/>
      <c r="K397" s="75"/>
    </row>
    <row r="398" spans="1:11" x14ac:dyDescent="0.2">
      <c r="A398" s="73"/>
      <c r="B398" s="74" t="s">
        <v>270</v>
      </c>
      <c r="C398" s="58"/>
      <c r="D398" s="58"/>
      <c r="E398" s="58"/>
      <c r="F398" s="58"/>
      <c r="G398" s="58"/>
      <c r="H398" s="58"/>
      <c r="K398" s="75"/>
    </row>
    <row r="399" spans="1:11" x14ac:dyDescent="0.2">
      <c r="A399" s="73"/>
      <c r="B399" s="74"/>
      <c r="C399" s="58"/>
      <c r="D399" s="58"/>
      <c r="E399" s="58"/>
      <c r="F399" s="58"/>
      <c r="G399" s="58"/>
      <c r="H399" s="58"/>
      <c r="K399" s="75"/>
    </row>
    <row r="400" spans="1:11" x14ac:dyDescent="0.2">
      <c r="A400" s="73" t="s">
        <v>98</v>
      </c>
      <c r="B400" s="76" t="s">
        <v>271</v>
      </c>
      <c r="C400" s="58"/>
      <c r="D400" s="58"/>
      <c r="E400" s="58"/>
      <c r="F400" s="58"/>
      <c r="G400" s="58"/>
      <c r="H400" s="58"/>
      <c r="K400" s="75"/>
    </row>
    <row r="401" spans="1:11" x14ac:dyDescent="0.2">
      <c r="A401" s="73"/>
      <c r="B401" s="74"/>
      <c r="C401" s="58"/>
      <c r="D401" s="58"/>
      <c r="E401" s="58"/>
      <c r="F401" s="58"/>
      <c r="G401" s="58"/>
      <c r="H401" s="58"/>
      <c r="K401" s="75"/>
    </row>
    <row r="402" spans="1:11" x14ac:dyDescent="0.2">
      <c r="A402" s="73"/>
      <c r="B402" s="74" t="s">
        <v>272</v>
      </c>
      <c r="C402" s="58"/>
      <c r="D402" s="58"/>
      <c r="E402" s="58"/>
      <c r="F402" s="58"/>
      <c r="G402" s="58"/>
      <c r="H402" s="58"/>
      <c r="K402" s="75"/>
    </row>
    <row r="403" spans="1:11" x14ac:dyDescent="0.2">
      <c r="A403" s="73"/>
      <c r="B403" s="74" t="s">
        <v>273</v>
      </c>
      <c r="C403" s="58"/>
      <c r="D403" s="58"/>
      <c r="E403" s="58"/>
      <c r="F403" s="58"/>
      <c r="G403" s="58"/>
      <c r="H403" s="58"/>
      <c r="K403" s="75"/>
    </row>
    <row r="404" spans="1:11" x14ac:dyDescent="0.2">
      <c r="A404" s="73"/>
      <c r="B404" s="74" t="s">
        <v>274</v>
      </c>
      <c r="C404" s="58"/>
      <c r="D404" s="58"/>
      <c r="E404" s="58"/>
      <c r="F404" s="58"/>
      <c r="G404" s="58"/>
      <c r="H404" s="58"/>
      <c r="K404" s="75"/>
    </row>
    <row r="405" spans="1:11" x14ac:dyDescent="0.2">
      <c r="A405" s="73"/>
      <c r="B405" s="74"/>
      <c r="C405" s="58"/>
      <c r="D405" s="58"/>
      <c r="E405" s="58"/>
      <c r="F405" s="58"/>
      <c r="G405" s="58"/>
      <c r="H405" s="58"/>
      <c r="K405" s="75"/>
    </row>
    <row r="406" spans="1:11" x14ac:dyDescent="0.2">
      <c r="A406" s="73" t="s">
        <v>125</v>
      </c>
      <c r="B406" s="76" t="s">
        <v>275</v>
      </c>
      <c r="C406" s="58"/>
      <c r="D406" s="58"/>
      <c r="E406" s="58"/>
      <c r="F406" s="58"/>
      <c r="G406" s="58"/>
      <c r="H406" s="58"/>
      <c r="K406" s="75"/>
    </row>
    <row r="407" spans="1:11" x14ac:dyDescent="0.2">
      <c r="A407" s="73"/>
      <c r="B407" s="74"/>
      <c r="C407" s="58"/>
      <c r="D407" s="58"/>
      <c r="E407" s="58"/>
      <c r="F407" s="58"/>
      <c r="G407" s="58"/>
      <c r="H407" s="58"/>
      <c r="K407" s="75"/>
    </row>
    <row r="408" spans="1:11" x14ac:dyDescent="0.2">
      <c r="A408" s="73"/>
      <c r="B408" s="74" t="s">
        <v>276</v>
      </c>
      <c r="C408" s="58"/>
      <c r="D408" s="58"/>
      <c r="E408" s="58"/>
      <c r="F408" s="58"/>
      <c r="G408" s="58"/>
      <c r="H408" s="58"/>
      <c r="K408" s="75"/>
    </row>
    <row r="409" spans="1:11" x14ac:dyDescent="0.2">
      <c r="A409" s="73"/>
      <c r="B409" s="74" t="s">
        <v>277</v>
      </c>
      <c r="C409" s="58"/>
      <c r="D409" s="58"/>
      <c r="E409" s="58"/>
      <c r="F409" s="58"/>
      <c r="G409" s="58"/>
      <c r="H409" s="58"/>
      <c r="K409" s="75"/>
    </row>
    <row r="410" spans="1:11" x14ac:dyDescent="0.2">
      <c r="A410" s="73"/>
      <c r="B410" s="74" t="s">
        <v>278</v>
      </c>
      <c r="C410" s="58"/>
      <c r="D410" s="58"/>
      <c r="E410" s="58"/>
      <c r="F410" s="58"/>
      <c r="G410" s="58"/>
      <c r="H410" s="58"/>
      <c r="K410" s="75"/>
    </row>
    <row r="411" spans="1:11" x14ac:dyDescent="0.2">
      <c r="A411" s="73"/>
      <c r="B411" s="74" t="s">
        <v>279</v>
      </c>
      <c r="C411" s="58"/>
      <c r="D411" s="58"/>
      <c r="E411" s="58"/>
      <c r="F411" s="58"/>
      <c r="G411" s="58"/>
      <c r="H411" s="58"/>
      <c r="K411" s="75"/>
    </row>
    <row r="412" spans="1:11" x14ac:dyDescent="0.2">
      <c r="A412" s="73"/>
      <c r="B412" s="74"/>
      <c r="C412" s="58"/>
      <c r="D412" s="58"/>
      <c r="E412" s="58"/>
      <c r="F412" s="58"/>
      <c r="G412" s="58"/>
      <c r="H412" s="58"/>
      <c r="K412" s="75"/>
    </row>
    <row r="413" spans="1:11" x14ac:dyDescent="0.2">
      <c r="A413" s="73" t="s">
        <v>134</v>
      </c>
      <c r="B413" s="76" t="s">
        <v>280</v>
      </c>
      <c r="C413" s="58"/>
      <c r="D413" s="58"/>
      <c r="E413" s="58"/>
      <c r="F413" s="58"/>
      <c r="G413" s="58"/>
      <c r="H413" s="58"/>
      <c r="K413" s="75"/>
    </row>
    <row r="414" spans="1:11" x14ac:dyDescent="0.2">
      <c r="A414" s="73"/>
      <c r="B414" s="74"/>
      <c r="C414" s="58"/>
      <c r="D414" s="58"/>
      <c r="E414" s="58"/>
      <c r="F414" s="58"/>
      <c r="G414" s="58"/>
      <c r="H414" s="58"/>
      <c r="K414" s="75"/>
    </row>
    <row r="415" spans="1:11" x14ac:dyDescent="0.2">
      <c r="A415" s="73"/>
      <c r="B415" s="74" t="s">
        <v>281</v>
      </c>
      <c r="C415" s="58"/>
      <c r="D415" s="58"/>
      <c r="E415" s="58"/>
      <c r="F415" s="58"/>
      <c r="G415" s="58"/>
      <c r="H415" s="58"/>
      <c r="K415" s="75"/>
    </row>
    <row r="416" spans="1:11" x14ac:dyDescent="0.2">
      <c r="A416" s="73"/>
      <c r="B416" s="74" t="s">
        <v>282</v>
      </c>
      <c r="C416" s="58"/>
      <c r="D416" s="58"/>
      <c r="E416" s="58"/>
      <c r="F416" s="58"/>
      <c r="G416" s="58"/>
      <c r="H416" s="58"/>
      <c r="K416" s="75"/>
    </row>
    <row r="417" spans="1:11" x14ac:dyDescent="0.2">
      <c r="A417" s="73"/>
      <c r="B417" s="74" t="s">
        <v>283</v>
      </c>
      <c r="C417" s="58"/>
      <c r="D417" s="58"/>
      <c r="E417" s="58"/>
      <c r="F417" s="58"/>
      <c r="G417" s="58"/>
      <c r="H417" s="58"/>
      <c r="K417" s="75"/>
    </row>
    <row r="418" spans="1:11" x14ac:dyDescent="0.2">
      <c r="A418" s="73"/>
      <c r="B418" s="74"/>
      <c r="C418" s="58"/>
      <c r="D418" s="58"/>
      <c r="E418" s="58"/>
      <c r="F418" s="58"/>
      <c r="G418" s="58"/>
      <c r="H418" s="58"/>
      <c r="K418" s="75"/>
    </row>
    <row r="419" spans="1:11" x14ac:dyDescent="0.2">
      <c r="A419" s="73"/>
      <c r="B419" s="74" t="s">
        <v>284</v>
      </c>
      <c r="C419" s="58"/>
      <c r="D419" s="58"/>
      <c r="E419" s="58"/>
      <c r="F419" s="58"/>
      <c r="G419" s="58"/>
      <c r="H419" s="58"/>
      <c r="K419" s="75"/>
    </row>
    <row r="420" spans="1:11" x14ac:dyDescent="0.2">
      <c r="A420" s="73"/>
      <c r="B420" s="74" t="s">
        <v>285</v>
      </c>
      <c r="C420" s="58"/>
      <c r="D420" s="58"/>
      <c r="E420" s="58"/>
      <c r="F420" s="58"/>
      <c r="G420" s="58"/>
      <c r="H420" s="58"/>
      <c r="K420" s="75"/>
    </row>
    <row r="421" spans="1:11" x14ac:dyDescent="0.2">
      <c r="A421" s="73"/>
      <c r="B421" s="74" t="s">
        <v>286</v>
      </c>
      <c r="C421" s="58"/>
      <c r="D421" s="58"/>
      <c r="E421" s="58"/>
      <c r="F421" s="58"/>
      <c r="G421" s="58"/>
      <c r="H421" s="58"/>
      <c r="K421" s="75"/>
    </row>
    <row r="422" spans="1:11" x14ac:dyDescent="0.2">
      <c r="A422" s="73"/>
      <c r="B422" s="74" t="s">
        <v>287</v>
      </c>
      <c r="C422" s="58"/>
      <c r="D422" s="58"/>
      <c r="E422" s="58"/>
      <c r="F422" s="58"/>
      <c r="G422" s="58"/>
      <c r="H422" s="58"/>
      <c r="K422" s="75"/>
    </row>
    <row r="423" spans="1:11" x14ac:dyDescent="0.2">
      <c r="A423" s="73"/>
      <c r="B423" s="74"/>
      <c r="C423" s="58"/>
      <c r="D423" s="58"/>
      <c r="E423" s="58"/>
      <c r="F423" s="58"/>
      <c r="G423" s="58"/>
      <c r="H423" s="58"/>
      <c r="K423" s="75"/>
    </row>
    <row r="424" spans="1:11" x14ac:dyDescent="0.2">
      <c r="A424" s="73"/>
      <c r="B424" s="74" t="s">
        <v>288</v>
      </c>
      <c r="C424" s="58"/>
      <c r="D424" s="58"/>
      <c r="E424" s="58"/>
      <c r="F424" s="58"/>
      <c r="G424" s="58"/>
      <c r="H424" s="58"/>
      <c r="K424" s="75"/>
    </row>
    <row r="425" spans="1:11" x14ac:dyDescent="0.2">
      <c r="A425" s="73"/>
      <c r="B425" s="74" t="s">
        <v>289</v>
      </c>
      <c r="C425" s="58"/>
      <c r="D425" s="58"/>
      <c r="E425" s="58"/>
      <c r="F425" s="58"/>
      <c r="G425" s="58"/>
      <c r="H425" s="58"/>
      <c r="K425" s="75"/>
    </row>
    <row r="426" spans="1:11" x14ac:dyDescent="0.2">
      <c r="A426" s="73"/>
      <c r="B426" s="74"/>
      <c r="C426" s="58"/>
      <c r="D426" s="58"/>
      <c r="E426" s="58"/>
      <c r="F426" s="58"/>
      <c r="G426" s="58"/>
      <c r="H426" s="58"/>
      <c r="K426" s="75"/>
    </row>
    <row r="427" spans="1:11" x14ac:dyDescent="0.2">
      <c r="A427" s="73"/>
      <c r="B427" s="74" t="s">
        <v>290</v>
      </c>
      <c r="C427" s="58"/>
      <c r="D427" s="58"/>
      <c r="E427" s="58"/>
      <c r="F427" s="58"/>
      <c r="G427" s="58"/>
      <c r="H427" s="58"/>
      <c r="K427" s="75"/>
    </row>
    <row r="428" spans="1:11" x14ac:dyDescent="0.2">
      <c r="A428" s="73"/>
      <c r="B428" s="74" t="s">
        <v>291</v>
      </c>
      <c r="C428" s="58"/>
      <c r="D428" s="58"/>
      <c r="E428" s="58"/>
      <c r="F428" s="58"/>
      <c r="G428" s="58"/>
      <c r="H428" s="58"/>
      <c r="K428" s="75"/>
    </row>
    <row r="429" spans="1:11" x14ac:dyDescent="0.2">
      <c r="A429" s="73"/>
      <c r="B429" s="74" t="s">
        <v>292</v>
      </c>
      <c r="C429" s="58"/>
      <c r="D429" s="58"/>
      <c r="E429" s="58"/>
      <c r="F429" s="58"/>
      <c r="G429" s="58"/>
      <c r="H429" s="58"/>
      <c r="K429" s="75"/>
    </row>
    <row r="430" spans="1:11" x14ac:dyDescent="0.2">
      <c r="A430" s="73"/>
      <c r="B430" s="74"/>
      <c r="C430" s="58"/>
      <c r="D430" s="58"/>
      <c r="E430" s="58"/>
      <c r="F430" s="58"/>
      <c r="G430" s="58"/>
      <c r="H430" s="58"/>
      <c r="K430" s="75"/>
    </row>
    <row r="431" spans="1:11" x14ac:dyDescent="0.2">
      <c r="A431" s="73"/>
      <c r="B431" s="74" t="s">
        <v>293</v>
      </c>
      <c r="C431" s="58"/>
      <c r="D431" s="58"/>
      <c r="E431" s="58"/>
      <c r="F431" s="58"/>
      <c r="G431" s="58"/>
      <c r="H431" s="58"/>
      <c r="K431" s="75"/>
    </row>
    <row r="432" spans="1:11" x14ac:dyDescent="0.2">
      <c r="A432" s="73"/>
      <c r="B432" s="74" t="s">
        <v>294</v>
      </c>
      <c r="C432" s="58"/>
      <c r="D432" s="58"/>
      <c r="E432" s="58"/>
      <c r="F432" s="58"/>
      <c r="G432" s="58"/>
      <c r="H432" s="58"/>
      <c r="K432" s="75"/>
    </row>
    <row r="433" spans="1:11" x14ac:dyDescent="0.2">
      <c r="A433" s="73"/>
      <c r="B433" s="74"/>
      <c r="C433" s="58"/>
      <c r="D433" s="58"/>
      <c r="E433" s="58"/>
      <c r="F433" s="58"/>
      <c r="G433" s="58"/>
      <c r="H433" s="58"/>
      <c r="K433" s="75"/>
    </row>
    <row r="434" spans="1:11" x14ac:dyDescent="0.2">
      <c r="A434" s="73"/>
      <c r="B434" s="74"/>
      <c r="C434" s="58"/>
      <c r="D434" s="58"/>
      <c r="E434" s="58"/>
      <c r="F434" s="58"/>
      <c r="G434" s="58"/>
      <c r="H434" s="58"/>
      <c r="K434" s="75"/>
    </row>
    <row r="435" spans="1:11" x14ac:dyDescent="0.2">
      <c r="A435" s="73"/>
      <c r="B435" s="74"/>
      <c r="C435" s="58"/>
      <c r="D435" s="58"/>
      <c r="E435" s="58"/>
      <c r="F435" s="58"/>
      <c r="G435" s="58"/>
      <c r="H435" s="58"/>
      <c r="K435" s="75"/>
    </row>
    <row r="436" spans="1:11" x14ac:dyDescent="0.2">
      <c r="A436" s="73"/>
      <c r="B436" s="74"/>
      <c r="C436" s="58"/>
      <c r="D436" s="58"/>
      <c r="E436" s="58"/>
      <c r="F436" s="58"/>
      <c r="G436" s="58"/>
      <c r="H436" s="58"/>
      <c r="K436" s="75"/>
    </row>
    <row r="437" spans="1:11" x14ac:dyDescent="0.2">
      <c r="A437" s="73"/>
      <c r="B437" s="74"/>
      <c r="C437" s="58"/>
      <c r="D437" s="58"/>
      <c r="E437" s="58"/>
      <c r="F437" s="58"/>
      <c r="G437" s="58"/>
      <c r="H437" s="58"/>
      <c r="K437" s="83"/>
    </row>
    <row r="438" spans="1:11" x14ac:dyDescent="0.2">
      <c r="A438" s="73"/>
      <c r="B438" s="74"/>
      <c r="C438" s="58"/>
      <c r="D438" s="58"/>
      <c r="E438" s="58"/>
      <c r="F438" s="58"/>
      <c r="G438" s="58"/>
      <c r="H438" s="58"/>
      <c r="K438" s="75"/>
    </row>
    <row r="439" spans="1:11" x14ac:dyDescent="0.2">
      <c r="A439" s="73"/>
      <c r="B439" s="74"/>
      <c r="C439" s="58"/>
      <c r="D439" s="58"/>
      <c r="E439" s="58"/>
      <c r="F439" s="84" t="s">
        <v>87</v>
      </c>
      <c r="G439" s="58"/>
      <c r="H439" s="84"/>
      <c r="I439" s="84"/>
      <c r="J439" s="85" t="s">
        <v>13</v>
      </c>
      <c r="K439" s="86">
        <f>SUM(K384:K438)</f>
        <v>0</v>
      </c>
    </row>
    <row r="440" spans="1:11" x14ac:dyDescent="0.2">
      <c r="A440" s="73"/>
      <c r="B440" s="94"/>
      <c r="C440" s="58"/>
      <c r="D440" s="58"/>
      <c r="E440" s="58"/>
      <c r="F440" s="84"/>
      <c r="G440" s="58"/>
      <c r="H440" s="84"/>
      <c r="I440" s="84"/>
      <c r="J440" s="84"/>
      <c r="K440" s="83"/>
    </row>
    <row r="441" spans="1:11" x14ac:dyDescent="0.2">
      <c r="A441" s="73"/>
      <c r="B441" s="88"/>
      <c r="C441" s="58"/>
      <c r="D441" s="58"/>
      <c r="E441" s="58"/>
      <c r="F441" s="84"/>
      <c r="G441" s="58"/>
      <c r="H441" s="84"/>
      <c r="I441" s="84"/>
      <c r="J441" s="84"/>
      <c r="K441" s="75"/>
    </row>
    <row r="442" spans="1:11" x14ac:dyDescent="0.2">
      <c r="A442" s="73"/>
      <c r="B442" s="88"/>
      <c r="C442" s="58"/>
      <c r="D442" s="58"/>
      <c r="E442" s="58"/>
      <c r="F442" s="84"/>
      <c r="G442" s="58"/>
      <c r="H442" s="84"/>
      <c r="I442" s="84"/>
      <c r="J442" s="84"/>
      <c r="K442" s="75"/>
    </row>
    <row r="443" spans="1:11" x14ac:dyDescent="0.2">
      <c r="A443" s="73"/>
      <c r="B443" s="88"/>
      <c r="C443" s="58"/>
      <c r="D443" s="58"/>
      <c r="E443" s="58"/>
      <c r="F443" s="58"/>
      <c r="G443" s="58"/>
      <c r="H443" s="58"/>
      <c r="K443" s="75"/>
    </row>
    <row r="444" spans="1:11" x14ac:dyDescent="0.2">
      <c r="A444" s="73" t="s">
        <v>63</v>
      </c>
      <c r="B444" s="76" t="s">
        <v>295</v>
      </c>
      <c r="C444" s="58"/>
      <c r="D444" s="58"/>
      <c r="E444" s="58"/>
      <c r="F444" s="58"/>
      <c r="G444" s="58"/>
      <c r="H444" s="58"/>
      <c r="K444" s="75"/>
    </row>
    <row r="445" spans="1:11" x14ac:dyDescent="0.2">
      <c r="A445" s="73"/>
      <c r="B445" s="74"/>
      <c r="C445" s="58"/>
      <c r="D445" s="58"/>
      <c r="E445" s="58"/>
      <c r="F445" s="58"/>
      <c r="G445" s="58"/>
      <c r="H445" s="58"/>
      <c r="K445" s="75"/>
    </row>
    <row r="446" spans="1:11" x14ac:dyDescent="0.2">
      <c r="A446" s="73"/>
      <c r="B446" s="74" t="s">
        <v>296</v>
      </c>
      <c r="C446" s="58"/>
      <c r="D446" s="58"/>
      <c r="E446" s="58"/>
      <c r="F446" s="58"/>
      <c r="G446" s="58"/>
      <c r="H446" s="58"/>
      <c r="K446" s="75"/>
    </row>
    <row r="447" spans="1:11" x14ac:dyDescent="0.2">
      <c r="A447" s="73"/>
      <c r="B447" s="74" t="s">
        <v>297</v>
      </c>
      <c r="C447" s="58"/>
      <c r="D447" s="58"/>
      <c r="E447" s="58"/>
      <c r="F447" s="58"/>
      <c r="G447" s="58"/>
      <c r="H447" s="58"/>
      <c r="K447" s="75"/>
    </row>
    <row r="448" spans="1:11" x14ac:dyDescent="0.2">
      <c r="A448" s="73"/>
      <c r="B448" s="74" t="s">
        <v>298</v>
      </c>
      <c r="C448" s="58"/>
      <c r="D448" s="58"/>
      <c r="E448" s="58"/>
      <c r="F448" s="58"/>
      <c r="G448" s="58"/>
      <c r="H448" s="58"/>
      <c r="K448" s="75"/>
    </row>
    <row r="449" spans="1:11" x14ac:dyDescent="0.2">
      <c r="A449" s="73"/>
      <c r="B449" s="74"/>
      <c r="C449" s="58"/>
      <c r="D449" s="58"/>
      <c r="E449" s="58"/>
      <c r="F449" s="58"/>
      <c r="G449" s="58"/>
      <c r="H449" s="58"/>
      <c r="K449" s="75"/>
    </row>
    <row r="450" spans="1:11" x14ac:dyDescent="0.2">
      <c r="A450" s="73"/>
      <c r="B450" s="74" t="s">
        <v>299</v>
      </c>
      <c r="C450" s="58"/>
      <c r="D450" s="58"/>
      <c r="E450" s="58"/>
      <c r="F450" s="58"/>
      <c r="G450" s="58"/>
      <c r="H450" s="58"/>
      <c r="K450" s="75"/>
    </row>
    <row r="451" spans="1:11" x14ac:dyDescent="0.2">
      <c r="A451" s="73"/>
      <c r="B451" s="74" t="s">
        <v>300</v>
      </c>
      <c r="C451" s="58"/>
      <c r="D451" s="58"/>
      <c r="E451" s="58"/>
      <c r="F451" s="58"/>
      <c r="G451" s="58"/>
      <c r="H451" s="58"/>
      <c r="K451" s="75"/>
    </row>
    <row r="452" spans="1:11" x14ac:dyDescent="0.2">
      <c r="A452" s="73"/>
      <c r="B452" s="74" t="s">
        <v>301</v>
      </c>
      <c r="C452" s="58"/>
      <c r="D452" s="58"/>
      <c r="E452" s="58"/>
      <c r="F452" s="58"/>
      <c r="G452" s="58"/>
      <c r="H452" s="58"/>
      <c r="K452" s="75"/>
    </row>
    <row r="453" spans="1:11" x14ac:dyDescent="0.2">
      <c r="A453" s="73"/>
      <c r="B453" s="74"/>
      <c r="C453" s="58"/>
      <c r="D453" s="58"/>
      <c r="E453" s="58"/>
      <c r="F453" s="58"/>
      <c r="G453" s="58"/>
      <c r="H453" s="58"/>
      <c r="K453" s="75"/>
    </row>
    <row r="454" spans="1:11" x14ac:dyDescent="0.2">
      <c r="A454" s="73"/>
      <c r="B454" s="74" t="s">
        <v>302</v>
      </c>
      <c r="C454" s="58"/>
      <c r="D454" s="58"/>
      <c r="E454" s="58"/>
      <c r="F454" s="58"/>
      <c r="G454" s="58"/>
      <c r="H454" s="58"/>
      <c r="K454" s="75"/>
    </row>
    <row r="455" spans="1:11" x14ac:dyDescent="0.2">
      <c r="A455" s="73"/>
      <c r="B455" s="74" t="s">
        <v>303</v>
      </c>
      <c r="C455" s="58"/>
      <c r="D455" s="58"/>
      <c r="E455" s="58"/>
      <c r="F455" s="58"/>
      <c r="G455" s="58"/>
      <c r="H455" s="58"/>
      <c r="K455" s="75"/>
    </row>
    <row r="456" spans="1:11" x14ac:dyDescent="0.2">
      <c r="A456" s="73"/>
      <c r="B456" s="74" t="s">
        <v>304</v>
      </c>
      <c r="C456" s="58"/>
      <c r="D456" s="58"/>
      <c r="E456" s="58"/>
      <c r="F456" s="58"/>
      <c r="G456" s="58"/>
      <c r="H456" s="58"/>
      <c r="K456" s="75"/>
    </row>
    <row r="457" spans="1:11" x14ac:dyDescent="0.2">
      <c r="A457" s="73"/>
      <c r="B457" s="74"/>
      <c r="C457" s="58"/>
      <c r="D457" s="58"/>
      <c r="E457" s="58"/>
      <c r="F457" s="58"/>
      <c r="G457" s="58"/>
      <c r="H457" s="58"/>
      <c r="K457" s="75"/>
    </row>
    <row r="458" spans="1:11" x14ac:dyDescent="0.2">
      <c r="A458" s="73" t="s">
        <v>70</v>
      </c>
      <c r="B458" s="76" t="s">
        <v>305</v>
      </c>
      <c r="C458" s="58"/>
      <c r="D458" s="58"/>
      <c r="E458" s="58"/>
      <c r="F458" s="58"/>
      <c r="G458" s="58"/>
      <c r="H458" s="58"/>
      <c r="K458" s="75"/>
    </row>
    <row r="459" spans="1:11" x14ac:dyDescent="0.2">
      <c r="A459" s="73"/>
      <c r="B459" s="88"/>
      <c r="C459" s="58"/>
      <c r="D459" s="58"/>
      <c r="E459" s="58"/>
      <c r="F459" s="58"/>
      <c r="G459" s="58"/>
      <c r="H459" s="58"/>
      <c r="K459" s="75"/>
    </row>
    <row r="460" spans="1:11" x14ac:dyDescent="0.2">
      <c r="A460" s="73"/>
      <c r="B460" s="74" t="s">
        <v>306</v>
      </c>
      <c r="C460" s="58"/>
      <c r="D460" s="58"/>
      <c r="E460" s="58"/>
      <c r="F460" s="58"/>
      <c r="G460" s="58"/>
      <c r="H460" s="58"/>
      <c r="K460" s="75"/>
    </row>
    <row r="461" spans="1:11" x14ac:dyDescent="0.2">
      <c r="A461" s="73"/>
      <c r="B461" s="74" t="s">
        <v>307</v>
      </c>
      <c r="C461" s="58"/>
      <c r="D461" s="58"/>
      <c r="E461" s="58"/>
      <c r="F461" s="58"/>
      <c r="G461" s="58"/>
      <c r="H461" s="58"/>
      <c r="K461" s="75"/>
    </row>
    <row r="462" spans="1:11" x14ac:dyDescent="0.2">
      <c r="A462" s="73"/>
      <c r="B462" s="74" t="s">
        <v>308</v>
      </c>
      <c r="C462" s="58"/>
      <c r="D462" s="58"/>
      <c r="E462" s="58"/>
      <c r="F462" s="58"/>
      <c r="G462" s="58"/>
      <c r="H462" s="58"/>
      <c r="K462" s="75"/>
    </row>
    <row r="463" spans="1:11" x14ac:dyDescent="0.2">
      <c r="A463" s="73"/>
      <c r="B463" s="74"/>
      <c r="C463" s="58"/>
      <c r="D463" s="58"/>
      <c r="E463" s="58"/>
      <c r="F463" s="58"/>
      <c r="G463" s="58"/>
      <c r="H463" s="58"/>
      <c r="K463" s="75"/>
    </row>
    <row r="464" spans="1:11" x14ac:dyDescent="0.2">
      <c r="A464" s="73"/>
      <c r="B464" s="74" t="s">
        <v>309</v>
      </c>
      <c r="C464" s="58"/>
      <c r="D464" s="58"/>
      <c r="E464" s="58"/>
      <c r="F464" s="58"/>
      <c r="G464" s="58"/>
      <c r="H464" s="58"/>
      <c r="K464" s="75"/>
    </row>
    <row r="465" spans="1:11" x14ac:dyDescent="0.2">
      <c r="A465" s="73"/>
      <c r="B465" s="74" t="s">
        <v>310</v>
      </c>
      <c r="C465" s="58"/>
      <c r="D465" s="58"/>
      <c r="E465" s="58"/>
      <c r="F465" s="58"/>
      <c r="G465" s="58"/>
      <c r="H465" s="58"/>
      <c r="K465" s="75"/>
    </row>
    <row r="466" spans="1:11" x14ac:dyDescent="0.2">
      <c r="A466" s="73"/>
      <c r="B466" s="74" t="s">
        <v>311</v>
      </c>
      <c r="C466" s="58"/>
      <c r="D466" s="58"/>
      <c r="E466" s="58"/>
      <c r="F466" s="58"/>
      <c r="G466" s="58"/>
      <c r="H466" s="58"/>
      <c r="K466" s="75"/>
    </row>
    <row r="467" spans="1:11" x14ac:dyDescent="0.2">
      <c r="A467" s="73"/>
      <c r="B467" s="74" t="s">
        <v>312</v>
      </c>
      <c r="C467" s="58"/>
      <c r="D467" s="58"/>
      <c r="E467" s="58"/>
      <c r="F467" s="58"/>
      <c r="G467" s="58"/>
      <c r="H467" s="58"/>
      <c r="K467" s="75"/>
    </row>
    <row r="468" spans="1:11" x14ac:dyDescent="0.2">
      <c r="A468" s="73"/>
      <c r="B468" s="74" t="s">
        <v>313</v>
      </c>
      <c r="C468" s="58"/>
      <c r="D468" s="58"/>
      <c r="E468" s="58"/>
      <c r="F468" s="58"/>
      <c r="G468" s="58"/>
      <c r="H468" s="58"/>
      <c r="K468" s="75"/>
    </row>
    <row r="469" spans="1:11" x14ac:dyDescent="0.2">
      <c r="A469" s="73"/>
      <c r="B469" s="74"/>
      <c r="C469" s="58"/>
      <c r="D469" s="58"/>
      <c r="E469" s="58"/>
      <c r="F469" s="58"/>
      <c r="G469" s="58"/>
      <c r="H469" s="58"/>
      <c r="K469" s="75"/>
    </row>
    <row r="470" spans="1:11" x14ac:dyDescent="0.2">
      <c r="A470" s="73"/>
      <c r="B470" s="74" t="s">
        <v>314</v>
      </c>
      <c r="C470" s="58"/>
      <c r="D470" s="58"/>
      <c r="E470" s="58"/>
      <c r="F470" s="58"/>
      <c r="G470" s="58"/>
      <c r="H470" s="58"/>
      <c r="K470" s="75"/>
    </row>
    <row r="471" spans="1:11" x14ac:dyDescent="0.2">
      <c r="A471" s="73" t="s">
        <v>70</v>
      </c>
      <c r="B471" s="76" t="s">
        <v>315</v>
      </c>
      <c r="C471" s="58"/>
      <c r="D471" s="58"/>
      <c r="E471" s="58"/>
      <c r="F471" s="58"/>
      <c r="G471" s="58"/>
      <c r="H471" s="58"/>
      <c r="K471" s="75"/>
    </row>
    <row r="472" spans="1:11" x14ac:dyDescent="0.2">
      <c r="A472" s="73"/>
      <c r="B472" s="74"/>
      <c r="C472" s="58"/>
      <c r="D472" s="58"/>
      <c r="E472" s="58"/>
      <c r="F472" s="58"/>
      <c r="G472" s="58"/>
      <c r="H472" s="58"/>
      <c r="K472" s="75"/>
    </row>
    <row r="473" spans="1:11" x14ac:dyDescent="0.2">
      <c r="A473" s="73"/>
      <c r="B473" s="74" t="s">
        <v>316</v>
      </c>
      <c r="C473" s="58"/>
      <c r="D473" s="58"/>
      <c r="E473" s="58"/>
      <c r="F473" s="58"/>
      <c r="G473" s="58"/>
      <c r="H473" s="58"/>
      <c r="K473" s="75"/>
    </row>
    <row r="474" spans="1:11" x14ac:dyDescent="0.2">
      <c r="A474" s="73"/>
      <c r="B474" s="74" t="s">
        <v>317</v>
      </c>
      <c r="C474" s="58"/>
      <c r="D474" s="58"/>
      <c r="E474" s="58"/>
      <c r="F474" s="58"/>
      <c r="G474" s="58"/>
      <c r="H474" s="58"/>
      <c r="K474" s="75"/>
    </row>
    <row r="475" spans="1:11" x14ac:dyDescent="0.2">
      <c r="A475" s="73"/>
      <c r="B475" s="76"/>
      <c r="C475" s="58"/>
      <c r="D475" s="58"/>
      <c r="E475" s="58"/>
      <c r="F475" s="58"/>
      <c r="G475" s="58"/>
      <c r="H475" s="58"/>
      <c r="K475" s="75"/>
    </row>
    <row r="476" spans="1:11" x14ac:dyDescent="0.2">
      <c r="A476" s="73" t="s">
        <v>98</v>
      </c>
      <c r="B476" s="76" t="s">
        <v>318</v>
      </c>
      <c r="C476" s="58"/>
      <c r="D476" s="58"/>
      <c r="E476" s="58"/>
      <c r="F476" s="58"/>
      <c r="G476" s="58"/>
      <c r="H476" s="58"/>
      <c r="K476" s="75"/>
    </row>
    <row r="477" spans="1:11" x14ac:dyDescent="0.2">
      <c r="A477" s="73"/>
      <c r="B477" s="74"/>
      <c r="C477" s="58"/>
      <c r="D477" s="58"/>
      <c r="E477" s="58"/>
      <c r="F477" s="58"/>
      <c r="G477" s="58"/>
      <c r="H477" s="58"/>
      <c r="K477" s="75"/>
    </row>
    <row r="478" spans="1:11" x14ac:dyDescent="0.2">
      <c r="A478" s="73"/>
      <c r="B478" s="74" t="s">
        <v>319</v>
      </c>
      <c r="C478" s="58"/>
      <c r="D478" s="58"/>
      <c r="E478" s="84"/>
      <c r="F478" s="58"/>
      <c r="G478" s="58"/>
      <c r="H478" s="58"/>
      <c r="K478" s="75"/>
    </row>
    <row r="479" spans="1:11" x14ac:dyDescent="0.2">
      <c r="A479" s="73"/>
      <c r="B479" s="74" t="s">
        <v>320</v>
      </c>
      <c r="C479" s="58"/>
      <c r="D479" s="58"/>
      <c r="E479" s="58"/>
      <c r="F479" s="58"/>
      <c r="G479" s="58"/>
      <c r="H479" s="58"/>
      <c r="K479" s="75"/>
    </row>
    <row r="480" spans="1:11" x14ac:dyDescent="0.2">
      <c r="A480" s="73"/>
      <c r="B480" s="74" t="s">
        <v>321</v>
      </c>
      <c r="C480" s="58"/>
      <c r="D480" s="58"/>
      <c r="E480" s="58"/>
      <c r="F480" s="58"/>
      <c r="G480" s="58"/>
      <c r="H480" s="58"/>
      <c r="K480" s="75"/>
    </row>
    <row r="481" spans="1:11" x14ac:dyDescent="0.2">
      <c r="A481" s="73"/>
      <c r="B481" s="74" t="s">
        <v>322</v>
      </c>
      <c r="C481" s="58"/>
      <c r="D481" s="58"/>
      <c r="E481" s="58"/>
      <c r="F481" s="58"/>
      <c r="G481" s="58"/>
      <c r="H481" s="58"/>
      <c r="K481" s="75"/>
    </row>
    <row r="482" spans="1:11" x14ac:dyDescent="0.2">
      <c r="A482" s="73"/>
      <c r="B482" s="74" t="s">
        <v>323</v>
      </c>
      <c r="C482" s="58"/>
      <c r="D482" s="58"/>
      <c r="E482" s="58"/>
      <c r="F482" s="58"/>
      <c r="G482" s="58"/>
      <c r="H482" s="58"/>
      <c r="K482" s="75"/>
    </row>
    <row r="483" spans="1:11" x14ac:dyDescent="0.2">
      <c r="A483" s="73"/>
      <c r="B483" s="74"/>
      <c r="C483" s="58"/>
      <c r="D483" s="58"/>
      <c r="E483" s="58"/>
      <c r="F483" s="58"/>
      <c r="G483" s="58"/>
      <c r="H483" s="58"/>
      <c r="K483" s="75"/>
    </row>
    <row r="484" spans="1:11" x14ac:dyDescent="0.2">
      <c r="A484" s="73"/>
      <c r="B484" s="74"/>
      <c r="C484" s="58"/>
      <c r="D484" s="58"/>
      <c r="E484" s="58"/>
      <c r="F484" s="58"/>
      <c r="G484" s="58"/>
      <c r="H484" s="58"/>
      <c r="K484" s="75"/>
    </row>
    <row r="485" spans="1:11" x14ac:dyDescent="0.2">
      <c r="A485" s="73"/>
      <c r="B485" s="74"/>
      <c r="C485" s="58"/>
      <c r="D485" s="58"/>
      <c r="E485" s="58"/>
      <c r="F485" s="84" t="s">
        <v>87</v>
      </c>
      <c r="G485" s="58"/>
      <c r="H485" s="84"/>
      <c r="I485" s="84"/>
      <c r="J485" s="85" t="s">
        <v>13</v>
      </c>
      <c r="K485" s="86">
        <f>K474+K482</f>
        <v>0</v>
      </c>
    </row>
    <row r="486" spans="1:11" x14ac:dyDescent="0.2">
      <c r="A486" s="73"/>
      <c r="B486" s="74"/>
      <c r="C486" s="58"/>
      <c r="D486" s="58"/>
      <c r="E486" s="58"/>
      <c r="F486" s="58"/>
      <c r="G486" s="58"/>
      <c r="H486" s="58"/>
      <c r="K486" s="75"/>
    </row>
    <row r="487" spans="1:11" x14ac:dyDescent="0.2">
      <c r="A487" s="73"/>
      <c r="B487" s="74"/>
      <c r="C487" s="58"/>
      <c r="D487" s="58"/>
      <c r="E487" s="58"/>
      <c r="F487" s="58"/>
      <c r="G487" s="58"/>
      <c r="H487" s="58"/>
      <c r="K487" s="75"/>
    </row>
    <row r="488" spans="1:11" x14ac:dyDescent="0.2">
      <c r="A488" s="73"/>
      <c r="B488" s="74"/>
      <c r="C488" s="58"/>
      <c r="D488" s="58"/>
      <c r="E488" s="58"/>
      <c r="F488" s="58"/>
      <c r="G488" s="58"/>
      <c r="H488" s="58"/>
      <c r="K488" s="75"/>
    </row>
    <row r="489" spans="1:11" x14ac:dyDescent="0.2">
      <c r="A489" s="73" t="s">
        <v>63</v>
      </c>
      <c r="B489" s="76" t="s">
        <v>324</v>
      </c>
      <c r="C489" s="58"/>
      <c r="D489" s="58"/>
      <c r="E489" s="58"/>
      <c r="F489" s="58"/>
      <c r="G489" s="58"/>
      <c r="H489" s="58"/>
      <c r="K489" s="75"/>
    </row>
    <row r="490" spans="1:11" x14ac:dyDescent="0.2">
      <c r="A490" s="73"/>
      <c r="B490" s="74"/>
      <c r="C490" s="58"/>
      <c r="D490" s="58"/>
      <c r="E490" s="58"/>
      <c r="F490" s="58"/>
      <c r="G490" s="58"/>
      <c r="H490" s="58"/>
      <c r="K490" s="75"/>
    </row>
    <row r="491" spans="1:11" x14ac:dyDescent="0.2">
      <c r="A491" s="73"/>
      <c r="B491" s="74" t="s">
        <v>325</v>
      </c>
      <c r="C491" s="58"/>
      <c r="D491" s="58"/>
      <c r="E491" s="58"/>
      <c r="F491" s="58"/>
      <c r="G491" s="58"/>
      <c r="H491" s="58"/>
      <c r="K491" s="75"/>
    </row>
    <row r="492" spans="1:11" x14ac:dyDescent="0.2">
      <c r="A492" s="73"/>
      <c r="B492" s="74" t="s">
        <v>326</v>
      </c>
      <c r="C492" s="58"/>
      <c r="D492" s="58"/>
      <c r="E492" s="58"/>
      <c r="F492" s="58"/>
      <c r="G492" s="58"/>
      <c r="H492" s="58"/>
      <c r="K492" s="75"/>
    </row>
    <row r="493" spans="1:11" x14ac:dyDescent="0.2">
      <c r="A493" s="73" t="s">
        <v>76</v>
      </c>
      <c r="B493" s="74" t="s">
        <v>327</v>
      </c>
      <c r="C493" s="58"/>
      <c r="D493" s="58"/>
      <c r="E493" s="58"/>
      <c r="F493" s="58"/>
      <c r="G493" s="58"/>
      <c r="H493" s="58"/>
      <c r="K493" s="75"/>
    </row>
    <row r="494" spans="1:11" x14ac:dyDescent="0.2">
      <c r="A494" s="73"/>
      <c r="B494" s="74"/>
      <c r="C494" s="58"/>
      <c r="D494" s="58"/>
      <c r="E494" s="58"/>
      <c r="F494" s="58"/>
      <c r="G494" s="58"/>
      <c r="H494" s="58"/>
      <c r="K494" s="75"/>
    </row>
    <row r="495" spans="1:11" x14ac:dyDescent="0.2">
      <c r="A495" s="73"/>
      <c r="B495" s="74" t="s">
        <v>328</v>
      </c>
      <c r="C495" s="58"/>
      <c r="D495" s="58"/>
      <c r="E495" s="58"/>
      <c r="F495" s="58"/>
      <c r="G495" s="58"/>
      <c r="H495" s="58"/>
      <c r="K495" s="75"/>
    </row>
    <row r="496" spans="1:11" x14ac:dyDescent="0.2">
      <c r="A496" s="73"/>
      <c r="B496" s="74" t="s">
        <v>329</v>
      </c>
      <c r="C496" s="58"/>
      <c r="D496" s="58"/>
      <c r="E496" s="58"/>
      <c r="F496" s="58"/>
      <c r="G496" s="58"/>
      <c r="H496" s="58"/>
      <c r="K496" s="75"/>
    </row>
    <row r="497" spans="1:11" x14ac:dyDescent="0.2">
      <c r="A497" s="73"/>
      <c r="B497" s="74"/>
      <c r="C497" s="58"/>
      <c r="D497" s="58"/>
      <c r="E497" s="58"/>
      <c r="F497" s="58"/>
      <c r="G497" s="58"/>
      <c r="H497" s="58"/>
      <c r="K497" s="75"/>
    </row>
    <row r="498" spans="1:11" x14ac:dyDescent="0.2">
      <c r="A498" s="73" t="s">
        <v>103</v>
      </c>
      <c r="B498" s="93" t="s">
        <v>330</v>
      </c>
      <c r="C498" s="58"/>
      <c r="D498" s="58"/>
      <c r="E498" s="58"/>
      <c r="F498" s="58"/>
      <c r="G498" s="58"/>
      <c r="H498" s="58"/>
      <c r="K498" s="75"/>
    </row>
    <row r="499" spans="1:11" x14ac:dyDescent="0.2">
      <c r="A499" s="73"/>
      <c r="B499" s="74"/>
      <c r="C499" s="58"/>
      <c r="D499" s="58"/>
      <c r="E499" s="58"/>
      <c r="F499" s="58"/>
      <c r="G499" s="58"/>
      <c r="H499" s="58"/>
      <c r="K499" s="75"/>
    </row>
    <row r="500" spans="1:11" x14ac:dyDescent="0.2">
      <c r="A500" s="73" t="s">
        <v>70</v>
      </c>
      <c r="B500" s="76" t="s">
        <v>331</v>
      </c>
      <c r="C500" s="58"/>
      <c r="D500" s="58"/>
      <c r="E500" s="58"/>
      <c r="F500" s="58"/>
      <c r="G500" s="58"/>
      <c r="H500" s="58"/>
      <c r="K500" s="75"/>
    </row>
    <row r="501" spans="1:11" x14ac:dyDescent="0.2">
      <c r="A501" s="73"/>
      <c r="B501" s="74"/>
      <c r="C501" s="58"/>
      <c r="D501" s="58"/>
      <c r="E501" s="58"/>
      <c r="F501" s="58"/>
      <c r="G501" s="58"/>
      <c r="H501" s="58"/>
      <c r="K501" s="75"/>
    </row>
    <row r="502" spans="1:11" x14ac:dyDescent="0.2">
      <c r="A502" s="73" t="s">
        <v>103</v>
      </c>
      <c r="B502" s="74" t="s">
        <v>332</v>
      </c>
      <c r="C502" s="58"/>
      <c r="D502" s="58"/>
      <c r="E502" s="58"/>
      <c r="F502" s="58"/>
      <c r="G502" s="58"/>
      <c r="H502" s="58"/>
      <c r="K502" s="75"/>
    </row>
    <row r="503" spans="1:11" x14ac:dyDescent="0.2">
      <c r="A503" s="73"/>
      <c r="B503" s="74" t="s">
        <v>333</v>
      </c>
      <c r="C503" s="58"/>
      <c r="D503" s="58"/>
      <c r="E503" s="58"/>
      <c r="F503" s="58"/>
      <c r="G503" s="58"/>
      <c r="H503" s="58"/>
      <c r="K503" s="75"/>
    </row>
    <row r="504" spans="1:11" x14ac:dyDescent="0.2">
      <c r="A504" s="73"/>
      <c r="B504" s="74" t="s">
        <v>334</v>
      </c>
      <c r="C504" s="58"/>
      <c r="D504" s="58"/>
      <c r="E504" s="58"/>
      <c r="F504" s="58"/>
      <c r="G504" s="58"/>
      <c r="H504" s="58"/>
      <c r="K504" s="75"/>
    </row>
    <row r="505" spans="1:11" x14ac:dyDescent="0.2">
      <c r="A505" s="73"/>
      <c r="B505" s="74"/>
      <c r="C505" s="58"/>
      <c r="D505" s="58"/>
      <c r="E505" s="58"/>
      <c r="F505" s="58"/>
      <c r="G505" s="58"/>
      <c r="H505" s="58"/>
      <c r="K505" s="75"/>
    </row>
    <row r="506" spans="1:11" x14ac:dyDescent="0.2">
      <c r="A506" s="73" t="s">
        <v>98</v>
      </c>
      <c r="B506" s="76" t="s">
        <v>335</v>
      </c>
      <c r="C506" s="58"/>
      <c r="D506" s="58"/>
      <c r="E506" s="58"/>
      <c r="F506" s="58"/>
      <c r="G506" s="58"/>
      <c r="H506" s="58"/>
      <c r="K506" s="75"/>
    </row>
    <row r="507" spans="1:11" x14ac:dyDescent="0.2">
      <c r="A507" s="73"/>
      <c r="B507" s="74"/>
      <c r="C507" s="58"/>
      <c r="D507" s="58"/>
      <c r="E507" s="58"/>
      <c r="F507" s="58"/>
      <c r="G507" s="58"/>
      <c r="H507" s="58"/>
      <c r="K507" s="75"/>
    </row>
    <row r="508" spans="1:11" x14ac:dyDescent="0.2">
      <c r="A508" s="73"/>
      <c r="B508" s="74" t="s">
        <v>336</v>
      </c>
      <c r="C508" s="58"/>
      <c r="D508" s="58"/>
      <c r="E508" s="58"/>
      <c r="F508" s="58"/>
      <c r="G508" s="58"/>
      <c r="H508" s="58"/>
      <c r="K508" s="75"/>
    </row>
    <row r="509" spans="1:11" x14ac:dyDescent="0.2">
      <c r="A509" s="73"/>
      <c r="B509" s="74" t="s">
        <v>337</v>
      </c>
      <c r="C509" s="58"/>
      <c r="D509" s="58"/>
      <c r="E509" s="58"/>
      <c r="F509" s="58"/>
      <c r="G509" s="58"/>
      <c r="H509" s="58"/>
      <c r="K509" s="75"/>
    </row>
    <row r="510" spans="1:11" x14ac:dyDescent="0.2">
      <c r="A510" s="73"/>
      <c r="B510" s="74" t="s">
        <v>338</v>
      </c>
      <c r="C510" s="58"/>
      <c r="D510" s="58"/>
      <c r="E510" s="58"/>
      <c r="F510" s="58"/>
      <c r="G510" s="58"/>
      <c r="H510" s="58"/>
      <c r="K510" s="75"/>
    </row>
    <row r="511" spans="1:11" x14ac:dyDescent="0.2">
      <c r="A511" s="73"/>
      <c r="B511" s="74" t="s">
        <v>339</v>
      </c>
      <c r="C511" s="58"/>
      <c r="D511" s="58"/>
      <c r="E511" s="58"/>
      <c r="F511" s="58"/>
      <c r="G511" s="58"/>
      <c r="H511" s="58"/>
      <c r="K511" s="75"/>
    </row>
    <row r="512" spans="1:11" x14ac:dyDescent="0.2">
      <c r="A512" s="73"/>
      <c r="B512" s="74" t="s">
        <v>340</v>
      </c>
      <c r="C512" s="58"/>
      <c r="D512" s="58"/>
      <c r="E512" s="58"/>
      <c r="F512" s="58"/>
      <c r="G512" s="58"/>
      <c r="H512" s="58"/>
      <c r="K512" s="75"/>
    </row>
    <row r="513" spans="1:11" x14ac:dyDescent="0.2">
      <c r="A513" s="73" t="s">
        <v>341</v>
      </c>
      <c r="B513" s="74" t="s">
        <v>342</v>
      </c>
      <c r="C513" s="58"/>
      <c r="D513" s="58"/>
      <c r="E513" s="58"/>
      <c r="F513" s="58"/>
      <c r="G513" s="58"/>
      <c r="H513" s="58"/>
      <c r="K513" s="75"/>
    </row>
    <row r="514" spans="1:11" x14ac:dyDescent="0.2">
      <c r="A514" s="73"/>
      <c r="B514" s="74" t="s">
        <v>343</v>
      </c>
      <c r="C514" s="58"/>
      <c r="D514" s="58"/>
      <c r="E514" s="58"/>
      <c r="F514" s="58"/>
      <c r="G514" s="58"/>
      <c r="H514" s="58"/>
      <c r="K514" s="75"/>
    </row>
    <row r="515" spans="1:11" x14ac:dyDescent="0.2">
      <c r="A515" s="73"/>
      <c r="B515" s="74" t="s">
        <v>344</v>
      </c>
      <c r="C515" s="58"/>
      <c r="D515" s="58"/>
      <c r="E515" s="58"/>
      <c r="F515" s="58"/>
      <c r="G515" s="58"/>
      <c r="H515" s="58"/>
      <c r="K515" s="75"/>
    </row>
    <row r="516" spans="1:11" x14ac:dyDescent="0.2">
      <c r="A516" s="73"/>
      <c r="B516" s="74"/>
      <c r="C516" s="58"/>
      <c r="D516" s="58"/>
      <c r="E516" s="58"/>
      <c r="F516" s="58"/>
      <c r="G516" s="58"/>
      <c r="H516" s="58"/>
      <c r="K516" s="75"/>
    </row>
    <row r="517" spans="1:11" x14ac:dyDescent="0.2">
      <c r="A517" s="73"/>
      <c r="B517" s="74"/>
      <c r="C517" s="58"/>
      <c r="D517" s="58"/>
      <c r="E517" s="58"/>
      <c r="F517" s="58"/>
      <c r="G517" s="58"/>
      <c r="H517" s="58"/>
      <c r="K517" s="75"/>
    </row>
    <row r="518" spans="1:11" x14ac:dyDescent="0.2">
      <c r="A518" s="73"/>
      <c r="B518" s="74"/>
      <c r="C518" s="58"/>
      <c r="D518" s="58"/>
      <c r="E518" s="58"/>
      <c r="F518" s="84" t="s">
        <v>87</v>
      </c>
      <c r="G518" s="58"/>
      <c r="H518" s="84"/>
      <c r="I518" s="84"/>
      <c r="J518" s="85" t="s">
        <v>13</v>
      </c>
      <c r="K518" s="86">
        <f>K514</f>
        <v>0</v>
      </c>
    </row>
    <row r="519" spans="1:11" x14ac:dyDescent="0.2">
      <c r="A519" s="73"/>
      <c r="B519" s="74"/>
      <c r="C519" s="58"/>
      <c r="D519" s="58"/>
      <c r="E519" s="58"/>
      <c r="F519" s="84"/>
      <c r="G519" s="58"/>
      <c r="H519" s="84"/>
      <c r="I519" s="84"/>
      <c r="J519" s="96"/>
      <c r="K519" s="86"/>
    </row>
    <row r="520" spans="1:11" x14ac:dyDescent="0.2">
      <c r="A520" s="73"/>
      <c r="B520" s="74"/>
      <c r="C520" s="58"/>
      <c r="D520" s="58"/>
      <c r="E520" s="58"/>
      <c r="F520" s="84"/>
      <c r="G520" s="58"/>
      <c r="H520" s="84"/>
      <c r="I520" s="84"/>
      <c r="J520" s="96"/>
      <c r="K520" s="86"/>
    </row>
    <row r="521" spans="1:11" x14ac:dyDescent="0.2">
      <c r="A521" s="73"/>
      <c r="B521" s="74"/>
      <c r="C521" s="58"/>
      <c r="D521" s="58"/>
      <c r="E521" s="58"/>
      <c r="F521" s="84"/>
      <c r="G521" s="58"/>
      <c r="H521" s="84"/>
      <c r="I521" s="84"/>
      <c r="J521" s="96"/>
      <c r="K521" s="86"/>
    </row>
    <row r="522" spans="1:11" x14ac:dyDescent="0.2">
      <c r="A522" s="73"/>
      <c r="B522" s="74"/>
      <c r="C522" s="58"/>
      <c r="D522" s="58"/>
      <c r="E522" s="58"/>
      <c r="F522" s="84"/>
      <c r="G522" s="58"/>
      <c r="H522" s="84"/>
      <c r="I522" s="84"/>
      <c r="J522" s="96"/>
      <c r="K522" s="86"/>
    </row>
    <row r="523" spans="1:11" x14ac:dyDescent="0.2">
      <c r="A523" s="73"/>
      <c r="B523" s="74"/>
      <c r="C523" s="58"/>
      <c r="D523" s="58"/>
      <c r="E523" s="58"/>
      <c r="F523" s="58"/>
      <c r="G523" s="58"/>
      <c r="H523" s="58"/>
      <c r="K523" s="83"/>
    </row>
    <row r="524" spans="1:11" x14ac:dyDescent="0.2">
      <c r="A524" s="73"/>
      <c r="B524" s="74"/>
      <c r="C524" s="58"/>
      <c r="D524" s="58"/>
      <c r="E524" s="58"/>
      <c r="F524" s="58"/>
      <c r="G524" s="58"/>
      <c r="H524" s="58"/>
      <c r="K524" s="75"/>
    </row>
    <row r="525" spans="1:11" x14ac:dyDescent="0.2">
      <c r="A525" s="73"/>
      <c r="B525" s="74"/>
      <c r="C525" s="58"/>
      <c r="D525" s="58"/>
      <c r="E525" s="58"/>
      <c r="F525" s="58"/>
      <c r="G525" s="58"/>
      <c r="H525" s="58"/>
      <c r="J525" s="97"/>
      <c r="K525" s="59"/>
    </row>
    <row r="526" spans="1:11" x14ac:dyDescent="0.2">
      <c r="A526" s="73"/>
      <c r="B526" s="74"/>
      <c r="C526" s="58"/>
      <c r="D526" s="58"/>
      <c r="E526" s="58"/>
      <c r="F526" s="58"/>
      <c r="G526" s="58"/>
      <c r="H526" s="58"/>
      <c r="J526" s="97"/>
      <c r="K526" s="59"/>
    </row>
    <row r="527" spans="1:11" x14ac:dyDescent="0.2">
      <c r="A527" s="73"/>
      <c r="B527" s="74"/>
      <c r="C527" s="98" t="s">
        <v>345</v>
      </c>
      <c r="D527" s="58"/>
      <c r="F527" s="58"/>
      <c r="G527" s="58"/>
      <c r="H527" s="58"/>
      <c r="J527" s="97"/>
      <c r="K527" s="99"/>
    </row>
    <row r="528" spans="1:11" x14ac:dyDescent="0.2">
      <c r="A528" s="73"/>
      <c r="B528" s="74"/>
      <c r="C528" s="98"/>
      <c r="D528" s="58"/>
      <c r="F528" s="58"/>
      <c r="G528" s="58"/>
      <c r="H528" s="58"/>
      <c r="J528" s="97"/>
      <c r="K528" s="99"/>
    </row>
    <row r="529" spans="1:11" x14ac:dyDescent="0.2">
      <c r="A529" s="73"/>
      <c r="B529" s="74"/>
      <c r="C529" s="58"/>
      <c r="D529" s="58"/>
      <c r="E529" s="64"/>
      <c r="F529" s="58"/>
      <c r="G529" s="58"/>
      <c r="H529" s="58"/>
      <c r="J529" s="97"/>
      <c r="K529" s="99"/>
    </row>
    <row r="530" spans="1:11" x14ac:dyDescent="0.2">
      <c r="A530" s="73"/>
      <c r="B530" s="74"/>
      <c r="C530" s="58" t="s">
        <v>346</v>
      </c>
      <c r="D530" s="58"/>
      <c r="E530" s="58"/>
      <c r="F530" s="58"/>
      <c r="G530" s="100" t="s">
        <v>347</v>
      </c>
      <c r="H530" s="58"/>
      <c r="J530" s="97"/>
      <c r="K530" s="101">
        <f>K130</f>
        <v>0</v>
      </c>
    </row>
    <row r="531" spans="1:11" x14ac:dyDescent="0.2">
      <c r="A531" s="73"/>
      <c r="B531" s="74"/>
      <c r="C531" s="58"/>
      <c r="D531" s="58"/>
      <c r="E531" s="64"/>
      <c r="F531" s="58"/>
      <c r="G531" s="102"/>
      <c r="H531" s="58"/>
      <c r="J531" s="97"/>
      <c r="K531" s="58"/>
    </row>
    <row r="532" spans="1:11" x14ac:dyDescent="0.2">
      <c r="A532" s="73"/>
      <c r="B532" s="74"/>
      <c r="C532" s="58" t="s">
        <v>346</v>
      </c>
      <c r="D532" s="58"/>
      <c r="E532" s="64"/>
      <c r="F532" s="58"/>
      <c r="G532" s="100" t="s">
        <v>348</v>
      </c>
      <c r="H532" s="58"/>
      <c r="J532" s="97"/>
      <c r="K532" s="101">
        <f>K197</f>
        <v>0</v>
      </c>
    </row>
    <row r="533" spans="1:11" x14ac:dyDescent="0.2">
      <c r="A533" s="73"/>
      <c r="B533" s="74"/>
      <c r="C533" s="58"/>
      <c r="D533" s="58"/>
      <c r="E533" s="64"/>
      <c r="F533" s="58"/>
      <c r="G533" s="102"/>
      <c r="H533" s="58"/>
      <c r="J533" s="97"/>
      <c r="K533" s="58"/>
    </row>
    <row r="534" spans="1:11" x14ac:dyDescent="0.2">
      <c r="A534" s="73"/>
      <c r="B534" s="74"/>
      <c r="C534" s="58" t="s">
        <v>346</v>
      </c>
      <c r="D534" s="58"/>
      <c r="E534" s="64"/>
      <c r="F534" s="58"/>
      <c r="G534" s="100" t="s">
        <v>349</v>
      </c>
      <c r="H534" s="58"/>
      <c r="J534" s="97"/>
      <c r="K534" s="101">
        <f>K257</f>
        <v>0</v>
      </c>
    </row>
    <row r="535" spans="1:11" x14ac:dyDescent="0.2">
      <c r="A535" s="73"/>
      <c r="B535" s="74"/>
      <c r="C535" s="58"/>
      <c r="D535" s="58"/>
      <c r="E535" s="64"/>
      <c r="F535" s="58"/>
      <c r="G535" s="102"/>
      <c r="H535" s="58"/>
      <c r="J535" s="97"/>
      <c r="K535" s="58"/>
    </row>
    <row r="536" spans="1:11" x14ac:dyDescent="0.2">
      <c r="A536" s="73"/>
      <c r="B536" s="74"/>
      <c r="C536" s="58" t="s">
        <v>346</v>
      </c>
      <c r="D536" s="58"/>
      <c r="E536" s="64"/>
      <c r="F536" s="58"/>
      <c r="G536" s="100" t="s">
        <v>350</v>
      </c>
      <c r="H536" s="58"/>
      <c r="J536" s="97"/>
      <c r="K536" s="101">
        <f>K311</f>
        <v>0</v>
      </c>
    </row>
    <row r="537" spans="1:11" x14ac:dyDescent="0.2">
      <c r="A537" s="73"/>
      <c r="B537" s="74"/>
      <c r="C537" s="58"/>
      <c r="D537" s="58"/>
      <c r="E537" s="64"/>
      <c r="F537" s="58"/>
      <c r="G537" s="102"/>
      <c r="H537" s="58"/>
      <c r="J537" s="97"/>
      <c r="K537" s="58"/>
    </row>
    <row r="538" spans="1:11" x14ac:dyDescent="0.2">
      <c r="A538" s="73"/>
      <c r="B538" s="74"/>
      <c r="C538" s="58" t="s">
        <v>346</v>
      </c>
      <c r="D538" s="58"/>
      <c r="E538" s="64"/>
      <c r="F538" s="58"/>
      <c r="G538" s="100" t="s">
        <v>351</v>
      </c>
      <c r="H538" s="58"/>
      <c r="J538" s="97"/>
      <c r="K538" s="101">
        <f>K373</f>
        <v>0</v>
      </c>
    </row>
    <row r="539" spans="1:11" x14ac:dyDescent="0.2">
      <c r="A539" s="73"/>
      <c r="B539" s="74"/>
      <c r="C539" s="58"/>
      <c r="D539" s="58"/>
      <c r="E539" s="64"/>
      <c r="F539" s="58"/>
      <c r="G539" s="102"/>
      <c r="H539" s="58"/>
      <c r="J539" s="97"/>
      <c r="K539" s="58"/>
    </row>
    <row r="540" spans="1:11" x14ac:dyDescent="0.2">
      <c r="A540" s="73"/>
      <c r="B540" s="74"/>
      <c r="C540" s="58" t="s">
        <v>346</v>
      </c>
      <c r="D540" s="58"/>
      <c r="E540" s="64"/>
      <c r="F540" s="58"/>
      <c r="G540" s="100" t="s">
        <v>352</v>
      </c>
      <c r="H540" s="58"/>
      <c r="J540" s="97"/>
      <c r="K540" s="101">
        <f>K439</f>
        <v>0</v>
      </c>
    </row>
    <row r="541" spans="1:11" x14ac:dyDescent="0.2">
      <c r="A541" s="73"/>
      <c r="B541" s="74"/>
      <c r="C541" s="58"/>
      <c r="D541" s="58"/>
      <c r="E541" s="64"/>
      <c r="F541" s="58"/>
      <c r="G541" s="102"/>
      <c r="H541" s="58"/>
      <c r="J541" s="97"/>
      <c r="K541" s="58"/>
    </row>
    <row r="542" spans="1:11" x14ac:dyDescent="0.2">
      <c r="A542" s="73"/>
      <c r="B542" s="74"/>
      <c r="C542" s="58" t="s">
        <v>346</v>
      </c>
      <c r="D542" s="58"/>
      <c r="E542" s="64"/>
      <c r="F542" s="58"/>
      <c r="G542" s="100" t="s">
        <v>353</v>
      </c>
      <c r="H542" s="58"/>
      <c r="J542" s="97"/>
      <c r="K542" s="101">
        <f>K485</f>
        <v>0</v>
      </c>
    </row>
    <row r="543" spans="1:11" x14ac:dyDescent="0.2">
      <c r="A543" s="73"/>
      <c r="B543" s="74"/>
      <c r="C543" s="58"/>
      <c r="D543" s="58"/>
      <c r="E543" s="64"/>
      <c r="F543" s="58"/>
      <c r="G543" s="102"/>
      <c r="H543" s="58"/>
      <c r="J543" s="97"/>
      <c r="K543" s="58"/>
    </row>
    <row r="544" spans="1:11" x14ac:dyDescent="0.2">
      <c r="A544" s="73"/>
      <c r="B544" s="74"/>
      <c r="C544" s="58" t="s">
        <v>346</v>
      </c>
      <c r="D544" s="58"/>
      <c r="E544" s="64"/>
      <c r="F544" s="58"/>
      <c r="G544" s="100" t="s">
        <v>354</v>
      </c>
      <c r="H544" s="58"/>
      <c r="J544" s="97"/>
      <c r="K544" s="101">
        <f>K518</f>
        <v>0</v>
      </c>
    </row>
    <row r="545" spans="1:13" x14ac:dyDescent="0.2">
      <c r="A545" s="73"/>
      <c r="B545" s="74"/>
      <c r="C545" s="58"/>
      <c r="D545" s="58"/>
      <c r="E545" s="64"/>
      <c r="F545" s="58"/>
      <c r="G545" s="102"/>
      <c r="H545" s="58"/>
      <c r="J545" s="97"/>
      <c r="K545" s="99"/>
    </row>
    <row r="546" spans="1:13" x14ac:dyDescent="0.2">
      <c r="A546" s="73"/>
      <c r="B546" s="74"/>
      <c r="C546" s="58"/>
      <c r="D546" s="58"/>
      <c r="E546" s="64"/>
      <c r="F546" s="58"/>
      <c r="G546" s="103"/>
      <c r="H546" s="58"/>
      <c r="J546" s="97"/>
      <c r="K546" s="104"/>
    </row>
    <row r="547" spans="1:13" x14ac:dyDescent="0.2">
      <c r="A547" s="73"/>
      <c r="B547" s="74"/>
      <c r="C547" s="58"/>
      <c r="D547" s="58"/>
      <c r="E547" s="64"/>
      <c r="F547" s="58"/>
      <c r="G547" s="58"/>
      <c r="H547" s="58"/>
      <c r="J547" s="97"/>
      <c r="K547" s="99"/>
    </row>
    <row r="548" spans="1:13" x14ac:dyDescent="0.2">
      <c r="A548" s="73"/>
      <c r="B548" s="211" t="s">
        <v>355</v>
      </c>
      <c r="C548" s="212"/>
      <c r="D548" s="212"/>
      <c r="E548" s="212"/>
      <c r="F548" s="212"/>
      <c r="G548" s="212"/>
      <c r="H548" s="212"/>
      <c r="I548" s="72" t="s">
        <v>13</v>
      </c>
      <c r="K548" s="105">
        <f>SUM(K530:K547)</f>
        <v>0</v>
      </c>
    </row>
    <row r="549" spans="1:13" x14ac:dyDescent="0.2">
      <c r="A549" s="73"/>
      <c r="B549" s="74"/>
      <c r="C549" s="58"/>
      <c r="D549" s="58"/>
      <c r="E549" s="64"/>
      <c r="F549" s="58"/>
      <c r="G549" s="58"/>
      <c r="H549" s="58"/>
      <c r="K549" s="106"/>
    </row>
    <row r="550" spans="1:13" ht="15" thickBot="1" x14ac:dyDescent="0.25">
      <c r="A550" s="73"/>
      <c r="B550" s="74"/>
      <c r="C550" s="58"/>
      <c r="D550" s="58"/>
      <c r="E550" s="64"/>
      <c r="F550" s="58"/>
      <c r="G550" s="103"/>
      <c r="H550" s="58"/>
      <c r="K550" s="107"/>
    </row>
    <row r="551" spans="1:13" ht="15" thickTop="1" x14ac:dyDescent="0.2">
      <c r="A551" s="73"/>
      <c r="B551" s="74"/>
      <c r="C551" s="58"/>
      <c r="D551" s="58"/>
      <c r="E551" s="64"/>
      <c r="F551" s="58"/>
      <c r="G551" s="58"/>
      <c r="H551" s="58"/>
      <c r="K551" s="108"/>
    </row>
    <row r="552" spans="1:13" x14ac:dyDescent="0.2">
      <c r="A552" s="96"/>
      <c r="B552" s="74"/>
      <c r="C552" s="58"/>
      <c r="D552" s="58"/>
      <c r="E552" s="64"/>
      <c r="F552" s="58"/>
      <c r="G552" s="103"/>
      <c r="H552" s="58"/>
      <c r="K552" s="58"/>
      <c r="L552" s="58"/>
      <c r="M552" s="58"/>
    </row>
    <row r="553" spans="1:13" x14ac:dyDescent="0.2">
      <c r="A553" s="96"/>
      <c r="B553" s="74"/>
      <c r="C553" s="58"/>
      <c r="D553" s="58"/>
      <c r="E553" s="64"/>
      <c r="F553" s="58"/>
      <c r="G553" s="58"/>
      <c r="H553" s="58"/>
      <c r="K553" s="58"/>
      <c r="L553" s="58"/>
      <c r="M553" s="58"/>
    </row>
    <row r="554" spans="1:13" x14ac:dyDescent="0.2">
      <c r="A554" s="96"/>
      <c r="B554" s="74"/>
      <c r="C554" s="58"/>
      <c r="D554" s="58"/>
      <c r="E554" s="64"/>
      <c r="F554" s="58"/>
      <c r="G554" s="103"/>
      <c r="H554" s="58"/>
      <c r="K554" s="109"/>
      <c r="L554" s="58"/>
      <c r="M554" s="58"/>
    </row>
    <row r="555" spans="1:13" x14ac:dyDescent="0.2">
      <c r="A555" s="96"/>
      <c r="B555" s="74"/>
      <c r="C555" s="58"/>
      <c r="D555" s="58"/>
      <c r="E555" s="64"/>
      <c r="F555" s="58"/>
      <c r="G555" s="103"/>
      <c r="H555" s="58"/>
      <c r="K555" s="109"/>
      <c r="L555" s="58"/>
      <c r="M555" s="58"/>
    </row>
    <row r="556" spans="1:13" x14ac:dyDescent="0.2">
      <c r="A556" s="96"/>
      <c r="B556" s="74"/>
      <c r="C556" s="58"/>
      <c r="D556" s="58"/>
      <c r="E556" s="64"/>
      <c r="F556" s="58"/>
      <c r="G556" s="58"/>
      <c r="H556" s="58"/>
      <c r="K556" s="109"/>
      <c r="L556" s="58"/>
      <c r="M556" s="58"/>
    </row>
    <row r="557" spans="1:13" x14ac:dyDescent="0.2">
      <c r="A557" s="96"/>
      <c r="B557" s="74"/>
      <c r="C557" s="58"/>
      <c r="D557" s="58"/>
      <c r="E557" s="64"/>
      <c r="F557" s="58"/>
      <c r="G557" s="103"/>
      <c r="H557" s="58"/>
      <c r="K557" s="109"/>
      <c r="L557" s="58"/>
      <c r="M557" s="58"/>
    </row>
    <row r="558" spans="1:13" x14ac:dyDescent="0.2">
      <c r="A558" s="96"/>
      <c r="B558" s="74"/>
      <c r="C558" s="58"/>
      <c r="D558" s="58"/>
      <c r="E558" s="64"/>
      <c r="F558" s="58"/>
      <c r="G558" s="58"/>
      <c r="H558" s="58"/>
      <c r="K558" s="109"/>
      <c r="L558" s="58"/>
      <c r="M558" s="58"/>
    </row>
    <row r="559" spans="1:13" x14ac:dyDescent="0.2">
      <c r="A559" s="96"/>
      <c r="B559" s="74"/>
      <c r="C559" s="58"/>
      <c r="D559" s="58"/>
      <c r="E559" s="64"/>
      <c r="F559" s="58"/>
      <c r="G559" s="103"/>
      <c r="H559" s="58"/>
      <c r="K559" s="109"/>
      <c r="L559" s="58"/>
      <c r="M559" s="58"/>
    </row>
    <row r="560" spans="1:13" x14ac:dyDescent="0.2">
      <c r="A560" s="96"/>
      <c r="B560" s="74"/>
      <c r="C560" s="58"/>
      <c r="D560" s="58"/>
      <c r="E560" s="64"/>
      <c r="F560" s="58"/>
      <c r="G560" s="103"/>
      <c r="H560" s="58"/>
      <c r="K560" s="109"/>
      <c r="L560" s="58"/>
      <c r="M560" s="58"/>
    </row>
    <row r="561" spans="1:14" x14ac:dyDescent="0.2">
      <c r="A561" s="96"/>
      <c r="B561" s="74"/>
      <c r="C561" s="58"/>
      <c r="D561" s="58"/>
      <c r="E561" s="64"/>
      <c r="F561" s="58"/>
      <c r="G561" s="103"/>
      <c r="H561" s="58"/>
      <c r="K561" s="58"/>
      <c r="L561" s="58"/>
      <c r="M561" s="58"/>
    </row>
    <row r="562" spans="1:14" x14ac:dyDescent="0.2">
      <c r="A562" s="96"/>
      <c r="B562" s="74"/>
      <c r="C562" s="58"/>
      <c r="D562" s="58"/>
      <c r="E562" s="64"/>
      <c r="F562" s="58"/>
      <c r="G562" s="103"/>
      <c r="H562" s="58"/>
      <c r="K562" s="58"/>
      <c r="L562" s="58"/>
      <c r="M562" s="58"/>
    </row>
    <row r="563" spans="1:14" x14ac:dyDescent="0.2">
      <c r="A563" s="96"/>
      <c r="B563" s="74"/>
      <c r="C563" s="58"/>
      <c r="D563" s="58"/>
      <c r="E563" s="64"/>
      <c r="F563" s="58"/>
      <c r="G563" s="103"/>
      <c r="H563" s="58"/>
      <c r="K563" s="58"/>
      <c r="L563" s="58"/>
      <c r="M563" s="58"/>
    </row>
    <row r="564" spans="1:14" x14ac:dyDescent="0.2">
      <c r="A564" s="96"/>
      <c r="B564" s="110"/>
      <c r="C564" s="111"/>
      <c r="D564" s="111"/>
      <c r="E564" s="111"/>
      <c r="F564" s="84"/>
      <c r="G564" s="84"/>
      <c r="H564" s="84"/>
      <c r="I564" s="84"/>
      <c r="K564" s="58"/>
      <c r="L564" s="58"/>
      <c r="M564" s="58"/>
    </row>
    <row r="565" spans="1:14" x14ac:dyDescent="0.2">
      <c r="A565" s="96"/>
      <c r="B565" s="58"/>
      <c r="C565" s="58"/>
      <c r="D565" s="58"/>
      <c r="E565" s="58"/>
      <c r="F565" s="58"/>
      <c r="G565" s="58"/>
      <c r="H565" s="58"/>
      <c r="J565" s="112"/>
      <c r="K565" s="58"/>
      <c r="L565" s="58"/>
      <c r="M565" s="58"/>
    </row>
    <row r="566" spans="1:14" x14ac:dyDescent="0.2">
      <c r="A566" s="96"/>
      <c r="B566" s="74"/>
      <c r="C566" s="58"/>
      <c r="D566" s="58"/>
      <c r="E566" s="58"/>
      <c r="F566" s="58"/>
      <c r="G566" s="58"/>
      <c r="H566" s="58"/>
      <c r="I566" s="112"/>
      <c r="J566" s="112"/>
      <c r="K566" s="58"/>
      <c r="L566" s="58"/>
      <c r="M566" s="58"/>
    </row>
    <row r="567" spans="1:14" x14ac:dyDescent="0.2">
      <c r="A567" s="96"/>
      <c r="B567" s="74"/>
      <c r="C567" s="58"/>
      <c r="D567" s="58"/>
      <c r="E567" s="58"/>
      <c r="F567" s="58"/>
      <c r="G567" s="58"/>
      <c r="H567" s="58"/>
      <c r="K567" s="58"/>
      <c r="L567" s="58"/>
      <c r="M567" s="58"/>
    </row>
    <row r="568" spans="1:14" x14ac:dyDescent="0.2">
      <c r="A568" s="96"/>
      <c r="B568" s="74"/>
      <c r="C568" s="58"/>
      <c r="D568" s="58"/>
      <c r="E568" s="58"/>
      <c r="F568" s="58"/>
      <c r="G568" s="58"/>
      <c r="H568" s="58"/>
      <c r="K568" s="58"/>
      <c r="L568" s="58"/>
      <c r="M568" s="58"/>
    </row>
    <row r="569" spans="1:14" x14ac:dyDescent="0.2">
      <c r="A569" s="96"/>
      <c r="B569" s="74"/>
      <c r="C569" s="58"/>
      <c r="D569" s="58"/>
      <c r="E569" s="58"/>
      <c r="F569" s="58"/>
      <c r="G569" s="58"/>
      <c r="H569" s="58"/>
      <c r="K569" s="109"/>
      <c r="L569" s="58"/>
      <c r="M569" s="58"/>
    </row>
    <row r="570" spans="1:14" x14ac:dyDescent="0.2">
      <c r="A570" s="96"/>
      <c r="B570" s="74"/>
      <c r="C570" s="58"/>
      <c r="D570" s="58"/>
      <c r="E570" s="58"/>
      <c r="F570" s="58"/>
      <c r="G570" s="58"/>
      <c r="H570" s="58"/>
      <c r="K570" s="109"/>
      <c r="L570" s="58"/>
      <c r="M570" s="58"/>
    </row>
    <row r="571" spans="1:14" x14ac:dyDescent="0.2">
      <c r="A571" s="96"/>
      <c r="B571" s="74"/>
      <c r="C571" s="58"/>
      <c r="D571" s="58"/>
      <c r="E571" s="58"/>
      <c r="F571" s="58"/>
      <c r="G571" s="58"/>
      <c r="H571" s="58"/>
      <c r="K571" s="109"/>
      <c r="L571" s="58"/>
      <c r="M571" s="58"/>
      <c r="N571" s="58"/>
    </row>
    <row r="572" spans="1:14" x14ac:dyDescent="0.2">
      <c r="A572" s="96"/>
      <c r="B572" s="74"/>
      <c r="C572" s="58"/>
      <c r="D572" s="58"/>
      <c r="E572" s="58"/>
      <c r="F572" s="58"/>
      <c r="G572" s="58"/>
      <c r="H572" s="58"/>
      <c r="K572" s="109"/>
      <c r="L572" s="58"/>
      <c r="M572" s="58"/>
      <c r="N572" s="58"/>
    </row>
    <row r="573" spans="1:14" x14ac:dyDescent="0.2">
      <c r="A573" s="96"/>
      <c r="B573" s="88"/>
      <c r="C573" s="58"/>
      <c r="D573" s="58"/>
      <c r="E573" s="58"/>
      <c r="F573" s="58"/>
      <c r="G573" s="58"/>
      <c r="H573" s="58"/>
      <c r="K573" s="109"/>
      <c r="L573" s="58"/>
      <c r="M573" s="58"/>
      <c r="N573" s="58"/>
    </row>
    <row r="574" spans="1:14" x14ac:dyDescent="0.2">
      <c r="A574" s="96"/>
      <c r="B574" s="74"/>
      <c r="C574" s="58"/>
      <c r="D574" s="58"/>
      <c r="E574" s="58"/>
      <c r="F574" s="58"/>
      <c r="G574" s="58"/>
      <c r="H574" s="58"/>
      <c r="K574" s="109"/>
      <c r="L574" s="58"/>
      <c r="M574" s="58"/>
      <c r="N574" s="58"/>
    </row>
    <row r="575" spans="1:14" x14ac:dyDescent="0.2">
      <c r="A575" s="96"/>
      <c r="B575" s="74"/>
      <c r="C575" s="58"/>
      <c r="D575" s="58"/>
      <c r="E575" s="58"/>
      <c r="F575" s="58"/>
      <c r="G575" s="58"/>
      <c r="H575" s="58"/>
      <c r="K575" s="109"/>
      <c r="L575" s="58"/>
      <c r="M575" s="58"/>
      <c r="N575" s="58"/>
    </row>
    <row r="576" spans="1:14" x14ac:dyDescent="0.2">
      <c r="A576" s="96"/>
      <c r="B576" s="74"/>
      <c r="C576" s="58"/>
      <c r="D576" s="58"/>
      <c r="E576" s="58"/>
      <c r="F576" s="58"/>
      <c r="G576" s="58"/>
      <c r="H576" s="58"/>
      <c r="K576" s="109"/>
      <c r="L576" s="58"/>
      <c r="M576" s="58"/>
      <c r="N576" s="58"/>
    </row>
    <row r="577" spans="1:256" x14ac:dyDescent="0.2">
      <c r="A577" s="96"/>
      <c r="B577" s="74"/>
      <c r="C577" s="58"/>
      <c r="D577" s="58"/>
      <c r="E577" s="58"/>
      <c r="F577" s="58"/>
      <c r="G577" s="58"/>
      <c r="H577" s="58"/>
      <c r="K577" s="109"/>
      <c r="L577" s="58"/>
      <c r="M577" s="58"/>
      <c r="N577" s="58"/>
    </row>
    <row r="578" spans="1:256" x14ac:dyDescent="0.2">
      <c r="A578" s="96"/>
      <c r="B578" s="74"/>
      <c r="C578" s="58"/>
      <c r="D578" s="58"/>
      <c r="E578" s="58"/>
      <c r="F578" s="58"/>
      <c r="G578" s="58"/>
      <c r="H578" s="58"/>
      <c r="K578" s="109"/>
      <c r="L578" s="58"/>
      <c r="M578" s="58"/>
      <c r="N578" s="58"/>
    </row>
    <row r="579" spans="1:256" x14ac:dyDescent="0.2">
      <c r="A579" s="96"/>
      <c r="B579" s="74"/>
      <c r="C579" s="58"/>
      <c r="D579" s="58"/>
      <c r="E579" s="58"/>
      <c r="F579" s="58"/>
      <c r="G579" s="58"/>
      <c r="H579" s="58"/>
      <c r="K579" s="109"/>
      <c r="L579" s="58"/>
      <c r="M579" s="58"/>
      <c r="N579" s="58"/>
    </row>
    <row r="580" spans="1:256" x14ac:dyDescent="0.2">
      <c r="A580" s="96"/>
      <c r="B580" s="74"/>
      <c r="C580" s="58"/>
      <c r="D580" s="58"/>
      <c r="E580" s="58"/>
      <c r="F580" s="58"/>
      <c r="G580" s="58"/>
      <c r="H580" s="58"/>
      <c r="K580" s="109"/>
      <c r="L580" s="58"/>
      <c r="M580" s="58"/>
      <c r="N580" s="58"/>
    </row>
    <row r="581" spans="1:256" x14ac:dyDescent="0.2">
      <c r="A581" s="96"/>
      <c r="B581" s="74"/>
      <c r="C581" s="58"/>
      <c r="D581" s="58"/>
      <c r="E581" s="58"/>
      <c r="F581" s="58"/>
      <c r="G581" s="58"/>
      <c r="H581" s="58"/>
      <c r="K581" s="109"/>
      <c r="L581" s="58"/>
      <c r="M581" s="58"/>
      <c r="N581" s="58"/>
    </row>
    <row r="582" spans="1:256" x14ac:dyDescent="0.2">
      <c r="A582" s="96"/>
      <c r="B582" s="74"/>
      <c r="C582" s="58"/>
      <c r="D582" s="58"/>
      <c r="E582" s="58"/>
      <c r="F582" s="58"/>
      <c r="G582" s="58"/>
      <c r="H582" s="58"/>
      <c r="K582" s="109"/>
      <c r="L582" s="58"/>
      <c r="M582" s="58"/>
      <c r="N582" s="58"/>
    </row>
    <row r="583" spans="1:256" x14ac:dyDescent="0.2">
      <c r="A583" s="96"/>
      <c r="B583" s="74"/>
      <c r="C583" s="58"/>
      <c r="D583" s="58"/>
      <c r="E583" s="58"/>
      <c r="F583" s="58"/>
      <c r="G583" s="58"/>
      <c r="H583" s="58"/>
      <c r="K583" s="109"/>
      <c r="L583" s="58"/>
      <c r="M583" s="58"/>
      <c r="N583" s="58"/>
    </row>
    <row r="584" spans="1:256" x14ac:dyDescent="0.2">
      <c r="A584" s="96"/>
      <c r="B584" s="74"/>
      <c r="C584" s="58"/>
      <c r="D584" s="58"/>
      <c r="E584" s="58"/>
      <c r="F584" s="58"/>
      <c r="G584" s="58"/>
      <c r="H584" s="58"/>
      <c r="K584" s="109"/>
      <c r="L584" s="58"/>
      <c r="M584" s="58"/>
      <c r="N584" s="58"/>
    </row>
    <row r="585" spans="1:256" x14ac:dyDescent="0.2">
      <c r="A585" s="96"/>
      <c r="B585" s="74"/>
      <c r="C585" s="58"/>
      <c r="D585" s="58"/>
      <c r="E585" s="58"/>
      <c r="F585" s="58"/>
      <c r="G585" s="58"/>
      <c r="H585" s="58"/>
      <c r="K585" s="109"/>
      <c r="L585" s="58"/>
      <c r="M585" s="58"/>
      <c r="N585" s="58"/>
    </row>
    <row r="586" spans="1:256" x14ac:dyDescent="0.2">
      <c r="A586" s="96"/>
      <c r="B586" s="74"/>
      <c r="C586" s="58"/>
      <c r="D586" s="58"/>
      <c r="E586" s="58"/>
      <c r="F586" s="58"/>
      <c r="G586" s="58"/>
      <c r="H586" s="58"/>
      <c r="K586" s="109"/>
      <c r="L586" s="58"/>
      <c r="M586" s="58"/>
      <c r="N586" s="58"/>
    </row>
    <row r="587" spans="1:256" x14ac:dyDescent="0.2">
      <c r="A587" s="96"/>
      <c r="B587" s="74"/>
      <c r="C587" s="64"/>
      <c r="D587" s="64"/>
      <c r="E587" s="64"/>
      <c r="F587" s="64"/>
      <c r="G587" s="64"/>
      <c r="H587" s="64"/>
      <c r="I587" s="64"/>
      <c r="J587" s="64"/>
      <c r="K587" s="109"/>
      <c r="L587" s="64"/>
      <c r="M587" s="64"/>
      <c r="N587" s="64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113"/>
      <c r="AS587" s="113"/>
      <c r="AT587" s="113"/>
      <c r="AU587" s="113"/>
      <c r="AV587" s="113"/>
      <c r="AW587" s="113"/>
      <c r="AX587" s="113"/>
      <c r="AY587" s="113"/>
      <c r="AZ587" s="113"/>
      <c r="BA587" s="113"/>
      <c r="BB587" s="113"/>
      <c r="BC587" s="113"/>
      <c r="BD587" s="113"/>
      <c r="BE587" s="113"/>
      <c r="BF587" s="113"/>
      <c r="BG587" s="113"/>
      <c r="BH587" s="113"/>
      <c r="BI587" s="113"/>
      <c r="BJ587" s="113"/>
      <c r="BK587" s="113"/>
      <c r="BL587" s="113"/>
      <c r="BM587" s="113"/>
      <c r="BN587" s="113"/>
      <c r="BO587" s="113"/>
      <c r="BP587" s="113"/>
      <c r="BQ587" s="113"/>
      <c r="BR587" s="113"/>
      <c r="BS587" s="113"/>
      <c r="BT587" s="113"/>
      <c r="BU587" s="113"/>
      <c r="BV587" s="113"/>
      <c r="BW587" s="113"/>
      <c r="BX587" s="113"/>
      <c r="BY587" s="113"/>
      <c r="BZ587" s="113"/>
      <c r="CA587" s="113"/>
      <c r="CB587" s="113"/>
      <c r="CC587" s="113"/>
      <c r="CD587" s="113"/>
      <c r="CE587" s="113"/>
      <c r="CF587" s="113"/>
      <c r="CG587" s="113"/>
      <c r="CH587" s="113"/>
      <c r="CI587" s="113"/>
      <c r="CJ587" s="113"/>
      <c r="CK587" s="113"/>
      <c r="CL587" s="113"/>
      <c r="CM587" s="113"/>
      <c r="CN587" s="113"/>
      <c r="CO587" s="113"/>
      <c r="CP587" s="113"/>
      <c r="CQ587" s="113"/>
      <c r="CR587" s="113"/>
      <c r="CS587" s="113"/>
      <c r="CT587" s="113"/>
      <c r="CU587" s="113"/>
      <c r="CV587" s="113"/>
      <c r="CW587" s="113"/>
      <c r="CX587" s="113"/>
      <c r="CY587" s="113"/>
      <c r="CZ587" s="113"/>
      <c r="DA587" s="113"/>
      <c r="DB587" s="113"/>
      <c r="DC587" s="113"/>
      <c r="DD587" s="113"/>
      <c r="DE587" s="113"/>
      <c r="DF587" s="113"/>
      <c r="DG587" s="113"/>
      <c r="DH587" s="113"/>
      <c r="DI587" s="113"/>
      <c r="DJ587" s="113"/>
      <c r="DK587" s="113"/>
      <c r="DL587" s="113"/>
      <c r="DM587" s="113"/>
      <c r="DN587" s="113"/>
      <c r="DO587" s="113"/>
      <c r="DP587" s="113"/>
      <c r="DQ587" s="113"/>
      <c r="DR587" s="113"/>
      <c r="DS587" s="113"/>
      <c r="DT587" s="113"/>
      <c r="DU587" s="113"/>
      <c r="DV587" s="113"/>
      <c r="DW587" s="113"/>
      <c r="DX587" s="113"/>
      <c r="DY587" s="113"/>
      <c r="DZ587" s="113"/>
      <c r="EA587" s="113"/>
      <c r="EB587" s="113"/>
      <c r="EC587" s="113"/>
      <c r="ED587" s="113"/>
      <c r="EE587" s="113"/>
      <c r="EF587" s="113"/>
      <c r="EG587" s="113"/>
      <c r="EH587" s="113"/>
      <c r="EI587" s="113"/>
      <c r="EJ587" s="113"/>
      <c r="EK587" s="113"/>
      <c r="EL587" s="113"/>
      <c r="EM587" s="113"/>
      <c r="EN587" s="113"/>
      <c r="EO587" s="113"/>
      <c r="EP587" s="113"/>
      <c r="EQ587" s="113"/>
      <c r="ER587" s="113"/>
      <c r="ES587" s="113"/>
      <c r="ET587" s="113"/>
      <c r="EU587" s="113"/>
      <c r="EV587" s="113"/>
      <c r="EW587" s="113"/>
      <c r="EX587" s="113"/>
      <c r="EY587" s="113"/>
      <c r="EZ587" s="113"/>
      <c r="FA587" s="113"/>
      <c r="FB587" s="113"/>
      <c r="FC587" s="113"/>
      <c r="FD587" s="113"/>
      <c r="FE587" s="113"/>
      <c r="FF587" s="113"/>
      <c r="FG587" s="113"/>
      <c r="FH587" s="113"/>
      <c r="FI587" s="113"/>
      <c r="FJ587" s="113"/>
      <c r="FK587" s="113"/>
      <c r="FL587" s="113"/>
      <c r="FM587" s="113"/>
      <c r="FN587" s="113"/>
      <c r="FO587" s="113"/>
      <c r="FP587" s="113"/>
      <c r="FQ587" s="113"/>
      <c r="FR587" s="113"/>
      <c r="FS587" s="113"/>
      <c r="FT587" s="113"/>
      <c r="FU587" s="113"/>
      <c r="FV587" s="113"/>
      <c r="FW587" s="113"/>
      <c r="FX587" s="113"/>
      <c r="FY587" s="113"/>
      <c r="FZ587" s="113"/>
      <c r="GA587" s="113"/>
      <c r="GB587" s="113"/>
      <c r="GC587" s="113"/>
      <c r="GD587" s="113"/>
      <c r="GE587" s="113"/>
      <c r="GF587" s="113"/>
      <c r="GG587" s="113"/>
      <c r="GH587" s="113"/>
      <c r="GI587" s="113"/>
      <c r="GJ587" s="113"/>
      <c r="GK587" s="113"/>
      <c r="GL587" s="113"/>
      <c r="GM587" s="113"/>
      <c r="GN587" s="113"/>
      <c r="GO587" s="113"/>
      <c r="GP587" s="113"/>
      <c r="GQ587" s="113"/>
      <c r="GR587" s="113"/>
      <c r="GS587" s="113"/>
      <c r="GT587" s="113"/>
      <c r="GU587" s="113"/>
      <c r="GV587" s="113"/>
      <c r="GW587" s="113"/>
      <c r="GX587" s="113"/>
      <c r="GY587" s="113"/>
      <c r="GZ587" s="113"/>
      <c r="HA587" s="113"/>
      <c r="HB587" s="113"/>
      <c r="HC587" s="113"/>
      <c r="HD587" s="113"/>
      <c r="HE587" s="113"/>
      <c r="HF587" s="113"/>
      <c r="HG587" s="113"/>
      <c r="HH587" s="113"/>
      <c r="HI587" s="113"/>
      <c r="HJ587" s="113"/>
      <c r="HK587" s="113"/>
      <c r="HL587" s="113"/>
      <c r="HM587" s="113"/>
      <c r="HN587" s="113"/>
      <c r="HO587" s="113"/>
      <c r="HP587" s="113"/>
      <c r="HQ587" s="113"/>
      <c r="HR587" s="113"/>
      <c r="HS587" s="113"/>
      <c r="HT587" s="113"/>
      <c r="HU587" s="113"/>
      <c r="HV587" s="113"/>
      <c r="HW587" s="113"/>
      <c r="HX587" s="113"/>
      <c r="HY587" s="113"/>
      <c r="HZ587" s="113"/>
      <c r="IA587" s="113"/>
      <c r="IB587" s="113"/>
      <c r="IC587" s="113"/>
      <c r="ID587" s="113"/>
      <c r="IE587" s="113"/>
      <c r="IF587" s="113"/>
      <c r="IG587" s="113"/>
      <c r="IH587" s="113"/>
      <c r="II587" s="113"/>
      <c r="IJ587" s="113"/>
      <c r="IK587" s="113"/>
      <c r="IL587" s="113"/>
      <c r="IM587" s="113"/>
      <c r="IN587" s="113"/>
      <c r="IO587" s="113"/>
      <c r="IP587" s="113"/>
      <c r="IQ587" s="113"/>
      <c r="IR587" s="113"/>
      <c r="IS587" s="113"/>
      <c r="IT587" s="113"/>
      <c r="IU587" s="113"/>
      <c r="IV587" s="113"/>
    </row>
    <row r="588" spans="1:256" x14ac:dyDescent="0.2">
      <c r="A588" s="96"/>
      <c r="B588" s="74"/>
      <c r="C588" s="64"/>
      <c r="D588" s="64"/>
      <c r="E588" s="64"/>
      <c r="F588" s="64"/>
      <c r="G588" s="64"/>
      <c r="H588" s="64"/>
      <c r="I588" s="64"/>
      <c r="J588" s="64"/>
      <c r="K588" s="109"/>
      <c r="L588" s="64"/>
      <c r="M588" s="64"/>
      <c r="N588" s="64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3"/>
      <c r="AC588" s="113"/>
      <c r="AD588" s="113"/>
      <c r="AE588" s="113"/>
      <c r="AF588" s="113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113"/>
      <c r="AS588" s="113"/>
      <c r="AT588" s="113"/>
      <c r="AU588" s="113"/>
      <c r="AV588" s="113"/>
      <c r="AW588" s="113"/>
      <c r="AX588" s="113"/>
      <c r="AY588" s="113"/>
      <c r="AZ588" s="113"/>
      <c r="BA588" s="113"/>
      <c r="BB588" s="113"/>
      <c r="BC588" s="113"/>
      <c r="BD588" s="113"/>
      <c r="BE588" s="113"/>
      <c r="BF588" s="113"/>
      <c r="BG588" s="113"/>
      <c r="BH588" s="113"/>
      <c r="BI588" s="113"/>
      <c r="BJ588" s="113"/>
      <c r="BK588" s="113"/>
      <c r="BL588" s="113"/>
      <c r="BM588" s="113"/>
      <c r="BN588" s="113"/>
      <c r="BO588" s="113"/>
      <c r="BP588" s="113"/>
      <c r="BQ588" s="113"/>
      <c r="BR588" s="113"/>
      <c r="BS588" s="113"/>
      <c r="BT588" s="113"/>
      <c r="BU588" s="113"/>
      <c r="BV588" s="113"/>
      <c r="BW588" s="113"/>
      <c r="BX588" s="113"/>
      <c r="BY588" s="113"/>
      <c r="BZ588" s="113"/>
      <c r="CA588" s="113"/>
      <c r="CB588" s="113"/>
      <c r="CC588" s="113"/>
      <c r="CD588" s="113"/>
      <c r="CE588" s="113"/>
      <c r="CF588" s="113"/>
      <c r="CG588" s="113"/>
      <c r="CH588" s="113"/>
      <c r="CI588" s="113"/>
      <c r="CJ588" s="113"/>
      <c r="CK588" s="113"/>
      <c r="CL588" s="113"/>
      <c r="CM588" s="113"/>
      <c r="CN588" s="113"/>
      <c r="CO588" s="113"/>
      <c r="CP588" s="113"/>
      <c r="CQ588" s="113"/>
      <c r="CR588" s="113"/>
      <c r="CS588" s="113"/>
      <c r="CT588" s="113"/>
      <c r="CU588" s="113"/>
      <c r="CV588" s="113"/>
      <c r="CW588" s="113"/>
      <c r="CX588" s="113"/>
      <c r="CY588" s="113"/>
      <c r="CZ588" s="113"/>
      <c r="DA588" s="113"/>
      <c r="DB588" s="113"/>
      <c r="DC588" s="113"/>
      <c r="DD588" s="113"/>
      <c r="DE588" s="113"/>
      <c r="DF588" s="113"/>
      <c r="DG588" s="113"/>
      <c r="DH588" s="113"/>
      <c r="DI588" s="113"/>
      <c r="DJ588" s="113"/>
      <c r="DK588" s="113"/>
      <c r="DL588" s="113"/>
      <c r="DM588" s="113"/>
      <c r="DN588" s="113"/>
      <c r="DO588" s="113"/>
      <c r="DP588" s="113"/>
      <c r="DQ588" s="113"/>
      <c r="DR588" s="113"/>
      <c r="DS588" s="113"/>
      <c r="DT588" s="113"/>
      <c r="DU588" s="113"/>
      <c r="DV588" s="113"/>
      <c r="DW588" s="113"/>
      <c r="DX588" s="113"/>
      <c r="DY588" s="113"/>
      <c r="DZ588" s="113"/>
      <c r="EA588" s="113"/>
      <c r="EB588" s="113"/>
      <c r="EC588" s="113"/>
      <c r="ED588" s="113"/>
      <c r="EE588" s="113"/>
      <c r="EF588" s="113"/>
      <c r="EG588" s="113"/>
      <c r="EH588" s="113"/>
      <c r="EI588" s="113"/>
      <c r="EJ588" s="113"/>
      <c r="EK588" s="113"/>
      <c r="EL588" s="113"/>
      <c r="EM588" s="113"/>
      <c r="EN588" s="113"/>
      <c r="EO588" s="113"/>
      <c r="EP588" s="113"/>
      <c r="EQ588" s="113"/>
      <c r="ER588" s="113"/>
      <c r="ES588" s="113"/>
      <c r="ET588" s="113"/>
      <c r="EU588" s="113"/>
      <c r="EV588" s="113"/>
      <c r="EW588" s="113"/>
      <c r="EX588" s="113"/>
      <c r="EY588" s="113"/>
      <c r="EZ588" s="113"/>
      <c r="FA588" s="113"/>
      <c r="FB588" s="113"/>
      <c r="FC588" s="113"/>
      <c r="FD588" s="113"/>
      <c r="FE588" s="113"/>
      <c r="FF588" s="113"/>
      <c r="FG588" s="113"/>
      <c r="FH588" s="113"/>
      <c r="FI588" s="113"/>
      <c r="FJ588" s="113"/>
      <c r="FK588" s="113"/>
      <c r="FL588" s="113"/>
      <c r="FM588" s="113"/>
      <c r="FN588" s="113"/>
      <c r="FO588" s="113"/>
      <c r="FP588" s="113"/>
      <c r="FQ588" s="113"/>
      <c r="FR588" s="113"/>
      <c r="FS588" s="113"/>
      <c r="FT588" s="113"/>
      <c r="FU588" s="113"/>
      <c r="FV588" s="113"/>
      <c r="FW588" s="113"/>
      <c r="FX588" s="113"/>
      <c r="FY588" s="113"/>
      <c r="FZ588" s="113"/>
      <c r="GA588" s="113"/>
      <c r="GB588" s="113"/>
      <c r="GC588" s="113"/>
      <c r="GD588" s="113"/>
      <c r="GE588" s="113"/>
      <c r="GF588" s="113"/>
      <c r="GG588" s="113"/>
      <c r="GH588" s="113"/>
      <c r="GI588" s="113"/>
      <c r="GJ588" s="113"/>
      <c r="GK588" s="113"/>
      <c r="GL588" s="113"/>
      <c r="GM588" s="113"/>
      <c r="GN588" s="113"/>
      <c r="GO588" s="113"/>
      <c r="GP588" s="113"/>
      <c r="GQ588" s="113"/>
      <c r="GR588" s="113"/>
      <c r="GS588" s="113"/>
      <c r="GT588" s="113"/>
      <c r="GU588" s="113"/>
      <c r="GV588" s="113"/>
      <c r="GW588" s="113"/>
      <c r="GX588" s="113"/>
      <c r="GY588" s="113"/>
      <c r="GZ588" s="113"/>
      <c r="HA588" s="113"/>
      <c r="HB588" s="113"/>
      <c r="HC588" s="113"/>
      <c r="HD588" s="113"/>
      <c r="HE588" s="113"/>
      <c r="HF588" s="113"/>
      <c r="HG588" s="113"/>
      <c r="HH588" s="113"/>
      <c r="HI588" s="113"/>
      <c r="HJ588" s="113"/>
      <c r="HK588" s="113"/>
      <c r="HL588" s="113"/>
      <c r="HM588" s="113"/>
      <c r="HN588" s="113"/>
      <c r="HO588" s="113"/>
      <c r="HP588" s="113"/>
      <c r="HQ588" s="113"/>
      <c r="HR588" s="113"/>
      <c r="HS588" s="113"/>
      <c r="HT588" s="113"/>
      <c r="HU588" s="113"/>
      <c r="HV588" s="113"/>
      <c r="HW588" s="113"/>
      <c r="HX588" s="113"/>
      <c r="HY588" s="113"/>
      <c r="HZ588" s="113"/>
      <c r="IA588" s="113"/>
      <c r="IB588" s="113"/>
      <c r="IC588" s="113"/>
      <c r="ID588" s="113"/>
      <c r="IE588" s="113"/>
      <c r="IF588" s="113"/>
      <c r="IG588" s="113"/>
      <c r="IH588" s="113"/>
      <c r="II588" s="113"/>
      <c r="IJ588" s="113"/>
      <c r="IK588" s="113"/>
      <c r="IL588" s="113"/>
      <c r="IM588" s="113"/>
      <c r="IN588" s="113"/>
      <c r="IO588" s="113"/>
      <c r="IP588" s="113"/>
      <c r="IQ588" s="113"/>
      <c r="IR588" s="113"/>
      <c r="IS588" s="113"/>
      <c r="IT588" s="113"/>
      <c r="IU588" s="113"/>
      <c r="IV588" s="113"/>
    </row>
    <row r="589" spans="1:256" x14ac:dyDescent="0.2">
      <c r="A589" s="96"/>
      <c r="B589" s="74"/>
      <c r="C589" s="58"/>
      <c r="D589" s="58"/>
      <c r="E589" s="58"/>
      <c r="F589" s="58"/>
      <c r="G589" s="58"/>
      <c r="H589" s="58"/>
      <c r="K589" s="109"/>
      <c r="L589" s="58"/>
      <c r="M589" s="58"/>
      <c r="N589" s="58"/>
    </row>
    <row r="590" spans="1:256" x14ac:dyDescent="0.2">
      <c r="A590" s="96"/>
      <c r="B590" s="74"/>
      <c r="C590" s="58"/>
      <c r="D590" s="58"/>
      <c r="E590" s="58"/>
      <c r="F590" s="58"/>
      <c r="G590" s="58"/>
      <c r="H590" s="58"/>
      <c r="K590" s="114"/>
      <c r="L590" s="58"/>
      <c r="M590" s="58"/>
      <c r="N590" s="58"/>
    </row>
    <row r="591" spans="1:256" x14ac:dyDescent="0.2">
      <c r="A591" s="96"/>
      <c r="B591" s="60"/>
      <c r="C591" s="58"/>
      <c r="D591" s="58"/>
      <c r="E591" s="58"/>
      <c r="F591" s="58"/>
      <c r="G591" s="58"/>
      <c r="H591" s="58"/>
      <c r="K591" s="114"/>
      <c r="L591" s="58"/>
      <c r="M591" s="58"/>
      <c r="N591" s="58"/>
    </row>
    <row r="592" spans="1:256" x14ac:dyDescent="0.2">
      <c r="A592" s="96"/>
      <c r="B592" s="60"/>
      <c r="C592" s="58"/>
      <c r="D592" s="58"/>
      <c r="E592" s="58"/>
      <c r="F592" s="58"/>
      <c r="G592" s="58"/>
      <c r="H592" s="58"/>
      <c r="K592" s="114"/>
      <c r="L592" s="58"/>
      <c r="M592" s="58"/>
      <c r="N592" s="58"/>
    </row>
    <row r="593" spans="1:14" x14ac:dyDescent="0.2">
      <c r="A593" s="96"/>
      <c r="B593" s="60"/>
      <c r="C593" s="58"/>
      <c r="D593" s="58"/>
      <c r="E593" s="58"/>
      <c r="F593" s="58"/>
      <c r="G593" s="58"/>
      <c r="H593" s="58"/>
      <c r="K593" s="114"/>
      <c r="L593" s="58"/>
      <c r="M593" s="58"/>
      <c r="N593" s="58"/>
    </row>
    <row r="594" spans="1:14" x14ac:dyDescent="0.2">
      <c r="A594" s="96"/>
      <c r="B594" s="60"/>
      <c r="C594" s="58"/>
      <c r="D594" s="58"/>
      <c r="E594" s="58"/>
      <c r="F594" s="58"/>
      <c r="G594" s="58"/>
      <c r="H594" s="58"/>
      <c r="K594" s="114"/>
      <c r="L594" s="58"/>
      <c r="M594" s="58"/>
      <c r="N594" s="58"/>
    </row>
    <row r="595" spans="1:14" x14ac:dyDescent="0.2">
      <c r="A595" s="96"/>
      <c r="B595" s="60"/>
      <c r="C595" s="58"/>
      <c r="D595" s="58"/>
      <c r="E595" s="58"/>
      <c r="F595" s="58"/>
      <c r="G595" s="58"/>
      <c r="H595" s="58"/>
      <c r="K595" s="114"/>
      <c r="L595" s="58"/>
      <c r="M595" s="58"/>
      <c r="N595" s="58"/>
    </row>
    <row r="596" spans="1:14" x14ac:dyDescent="0.2">
      <c r="A596" s="96"/>
      <c r="B596" s="60"/>
      <c r="C596" s="58"/>
      <c r="D596" s="58"/>
      <c r="E596" s="58"/>
      <c r="F596" s="58"/>
      <c r="G596" s="58"/>
      <c r="H596" s="58"/>
      <c r="K596" s="114"/>
      <c r="L596" s="58"/>
      <c r="M596" s="58"/>
      <c r="N596" s="58"/>
    </row>
    <row r="597" spans="1:14" x14ac:dyDescent="0.2">
      <c r="A597" s="96"/>
      <c r="B597" s="60"/>
      <c r="C597" s="58"/>
      <c r="D597" s="58"/>
      <c r="E597" s="58"/>
      <c r="F597" s="58"/>
      <c r="G597" s="58"/>
      <c r="H597" s="58"/>
      <c r="K597" s="114"/>
      <c r="L597" s="58"/>
      <c r="M597" s="58"/>
      <c r="N597" s="58"/>
    </row>
  </sheetData>
  <mergeCells count="2">
    <mergeCell ref="B86:J86"/>
    <mergeCell ref="B548:H548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view="pageBreakPreview" zoomScale="108" zoomScaleNormal="100" zoomScaleSheetLayoutView="108" workbookViewId="0">
      <selection activeCell="I250" sqref="I250"/>
    </sheetView>
  </sheetViews>
  <sheetFormatPr defaultColWidth="9.140625" defaultRowHeight="15" x14ac:dyDescent="0.2"/>
  <cols>
    <col min="1" max="1" width="10.42578125" style="124" customWidth="1"/>
    <col min="2" max="2" width="18.28515625" style="123" customWidth="1"/>
    <col min="3" max="3" width="17.140625" style="123" customWidth="1"/>
    <col min="4" max="4" width="19.7109375" style="123" customWidth="1"/>
    <col min="5" max="5" width="20.42578125" style="123" customWidth="1"/>
    <col min="6" max="6" width="14.42578125" style="124" customWidth="1"/>
    <col min="7" max="7" width="11" style="185" customWidth="1"/>
    <col min="8" max="8" width="13.5703125" style="123" customWidth="1"/>
    <col min="9" max="9" width="15.28515625" style="123" customWidth="1"/>
    <col min="10" max="16384" width="9.140625" style="123"/>
  </cols>
  <sheetData>
    <row r="1" spans="1:9" ht="36" customHeight="1" x14ac:dyDescent="0.2">
      <c r="A1" s="119" t="s">
        <v>0</v>
      </c>
      <c r="B1" s="213" t="s">
        <v>2</v>
      </c>
      <c r="C1" s="214"/>
      <c r="D1" s="214"/>
      <c r="E1" s="215"/>
      <c r="F1" s="119" t="s">
        <v>1</v>
      </c>
      <c r="G1" s="120" t="s">
        <v>3</v>
      </c>
      <c r="H1" s="121" t="s">
        <v>4</v>
      </c>
      <c r="I1" s="122" t="s">
        <v>5</v>
      </c>
    </row>
    <row r="2" spans="1:9" x14ac:dyDescent="0.2">
      <c r="B2" s="125"/>
      <c r="C2" s="126"/>
      <c r="D2" s="126"/>
      <c r="E2" s="127"/>
      <c r="G2" s="128"/>
      <c r="H2" s="129"/>
      <c r="I2" s="130"/>
    </row>
    <row r="3" spans="1:9" x14ac:dyDescent="0.2">
      <c r="B3" s="131"/>
      <c r="C3" s="132"/>
      <c r="D3" s="132"/>
      <c r="E3" s="133"/>
      <c r="G3" s="128"/>
      <c r="H3" s="129"/>
      <c r="I3" s="130"/>
    </row>
    <row r="4" spans="1:9" x14ac:dyDescent="0.2">
      <c r="B4" s="134" t="s">
        <v>453</v>
      </c>
      <c r="C4" s="132"/>
      <c r="D4" s="132"/>
      <c r="E4" s="133"/>
      <c r="F4" s="135"/>
      <c r="G4" s="128"/>
      <c r="I4" s="136"/>
    </row>
    <row r="5" spans="1:9" x14ac:dyDescent="0.2">
      <c r="B5" s="134" t="s">
        <v>454</v>
      </c>
      <c r="C5" s="132"/>
      <c r="D5" s="132"/>
      <c r="E5" s="133"/>
      <c r="F5" s="135"/>
      <c r="G5" s="128"/>
      <c r="I5" s="136"/>
    </row>
    <row r="6" spans="1:9" x14ac:dyDescent="0.2">
      <c r="B6" s="131"/>
      <c r="C6" s="132"/>
      <c r="D6" s="132"/>
      <c r="E6" s="133"/>
      <c r="F6" s="135"/>
      <c r="G6" s="128"/>
      <c r="I6" s="136"/>
    </row>
    <row r="7" spans="1:9" x14ac:dyDescent="0.2">
      <c r="A7" s="137"/>
      <c r="B7" s="134" t="s">
        <v>448</v>
      </c>
      <c r="C7" s="117"/>
      <c r="D7" s="117"/>
      <c r="E7" s="138"/>
      <c r="F7" s="139"/>
      <c r="G7" s="140"/>
      <c r="H7" s="139"/>
      <c r="I7" s="22"/>
    </row>
    <row r="8" spans="1:9" x14ac:dyDescent="0.2">
      <c r="A8" s="137"/>
      <c r="B8" s="141"/>
      <c r="C8" s="117"/>
      <c r="D8" s="117"/>
      <c r="E8" s="138"/>
      <c r="F8" s="139"/>
      <c r="G8" s="140"/>
      <c r="H8" s="139"/>
      <c r="I8" s="22"/>
    </row>
    <row r="9" spans="1:9" x14ac:dyDescent="0.2">
      <c r="A9" s="137"/>
      <c r="B9" s="134" t="s">
        <v>356</v>
      </c>
      <c r="C9" s="117"/>
      <c r="D9" s="117"/>
      <c r="E9" s="138"/>
      <c r="F9" s="139"/>
      <c r="G9" s="140"/>
      <c r="H9" s="139"/>
      <c r="I9" s="22"/>
    </row>
    <row r="10" spans="1:9" x14ac:dyDescent="0.2">
      <c r="A10" s="137"/>
      <c r="B10" s="134"/>
      <c r="C10" s="142"/>
      <c r="D10" s="117"/>
      <c r="E10" s="138"/>
      <c r="F10" s="139"/>
      <c r="G10" s="140"/>
      <c r="H10" s="139"/>
      <c r="I10" s="22"/>
    </row>
    <row r="11" spans="1:9" x14ac:dyDescent="0.2">
      <c r="A11" s="137"/>
      <c r="B11" s="134"/>
      <c r="C11" s="142"/>
      <c r="D11" s="117"/>
      <c r="E11" s="138"/>
      <c r="F11" s="143"/>
      <c r="G11" s="140"/>
      <c r="H11" s="140"/>
      <c r="I11" s="22"/>
    </row>
    <row r="12" spans="1:9" x14ac:dyDescent="0.2">
      <c r="A12" s="19" t="s">
        <v>63</v>
      </c>
      <c r="B12" s="2" t="s">
        <v>357</v>
      </c>
      <c r="C12" s="142"/>
      <c r="D12" s="117"/>
      <c r="E12" s="117"/>
      <c r="F12" s="144" t="s">
        <v>358</v>
      </c>
      <c r="G12" s="140">
        <f>(6*3)</f>
        <v>18</v>
      </c>
      <c r="H12" s="140"/>
      <c r="I12" s="22">
        <f>G12*H12</f>
        <v>0</v>
      </c>
    </row>
    <row r="13" spans="1:9" x14ac:dyDescent="0.2">
      <c r="A13" s="19" t="s">
        <v>76</v>
      </c>
      <c r="B13" s="2" t="s">
        <v>359</v>
      </c>
      <c r="C13" s="142"/>
      <c r="D13" s="117"/>
      <c r="E13" s="117"/>
      <c r="F13" s="140"/>
      <c r="G13" s="140"/>
      <c r="H13" s="140"/>
      <c r="I13" s="22"/>
    </row>
    <row r="14" spans="1:9" x14ac:dyDescent="0.2">
      <c r="A14" s="19"/>
      <c r="B14" s="2"/>
      <c r="C14" s="142"/>
      <c r="D14" s="117"/>
      <c r="E14" s="117"/>
      <c r="F14" s="140"/>
      <c r="G14" s="140"/>
      <c r="H14" s="140"/>
      <c r="I14" s="22"/>
    </row>
    <row r="15" spans="1:9" x14ac:dyDescent="0.2">
      <c r="A15" s="19" t="s">
        <v>70</v>
      </c>
      <c r="B15" s="2" t="s">
        <v>360</v>
      </c>
      <c r="C15" s="142"/>
      <c r="D15" s="117"/>
      <c r="E15" s="117"/>
      <c r="F15" s="140"/>
      <c r="G15" s="140"/>
      <c r="H15" s="140"/>
      <c r="I15" s="22"/>
    </row>
    <row r="16" spans="1:9" x14ac:dyDescent="0.2">
      <c r="A16" s="19"/>
      <c r="B16" s="2" t="s">
        <v>361</v>
      </c>
      <c r="C16" s="142"/>
      <c r="D16" s="117"/>
      <c r="E16" s="117"/>
      <c r="F16" s="140"/>
      <c r="G16" s="140"/>
      <c r="H16" s="140"/>
      <c r="I16" s="22"/>
    </row>
    <row r="17" spans="1:9" x14ac:dyDescent="0.2">
      <c r="A17" s="19"/>
      <c r="B17" s="2" t="s">
        <v>362</v>
      </c>
      <c r="C17" s="142"/>
      <c r="D17" s="117"/>
      <c r="E17" s="117"/>
      <c r="F17" s="140" t="s">
        <v>363</v>
      </c>
      <c r="G17" s="140">
        <v>1</v>
      </c>
      <c r="H17" s="140"/>
      <c r="I17" s="22">
        <f>G17*H17</f>
        <v>0</v>
      </c>
    </row>
    <row r="18" spans="1:9" x14ac:dyDescent="0.2">
      <c r="A18" s="19"/>
      <c r="B18" s="2"/>
      <c r="C18" s="142"/>
      <c r="D18" s="117"/>
      <c r="E18" s="117"/>
      <c r="F18" s="140"/>
      <c r="G18" s="140"/>
      <c r="H18" s="140"/>
      <c r="I18" s="22"/>
    </row>
    <row r="19" spans="1:9" x14ac:dyDescent="0.2">
      <c r="A19" s="19"/>
      <c r="B19" s="2"/>
      <c r="C19" s="142"/>
      <c r="D19" s="117"/>
      <c r="E19" s="117"/>
      <c r="F19" s="140"/>
      <c r="G19" s="140"/>
      <c r="H19" s="140"/>
      <c r="I19" s="22"/>
    </row>
    <row r="20" spans="1:9" x14ac:dyDescent="0.2">
      <c r="A20" s="19"/>
      <c r="B20" s="2"/>
      <c r="C20" s="142"/>
      <c r="D20" s="117"/>
      <c r="E20" s="117"/>
      <c r="F20" s="140"/>
      <c r="G20" s="140"/>
      <c r="H20" s="140"/>
      <c r="I20" s="22"/>
    </row>
    <row r="21" spans="1:9" x14ac:dyDescent="0.2">
      <c r="A21" s="19"/>
      <c r="B21" s="2"/>
      <c r="C21" s="142"/>
      <c r="D21" s="117"/>
      <c r="E21" s="117"/>
      <c r="F21" s="140"/>
      <c r="G21" s="140"/>
      <c r="H21" s="140"/>
      <c r="I21" s="22"/>
    </row>
    <row r="22" spans="1:9" x14ac:dyDescent="0.2">
      <c r="A22" s="19"/>
      <c r="B22" s="2"/>
      <c r="C22" s="142"/>
      <c r="D22" s="117"/>
      <c r="E22" s="117"/>
      <c r="F22" s="140"/>
      <c r="G22" s="140"/>
      <c r="H22" s="140"/>
      <c r="I22" s="22"/>
    </row>
    <row r="23" spans="1:9" x14ac:dyDescent="0.2">
      <c r="A23" s="19"/>
      <c r="B23" s="2"/>
      <c r="C23" s="142"/>
      <c r="D23" s="117"/>
      <c r="E23" s="117"/>
      <c r="F23" s="140"/>
      <c r="G23" s="140"/>
      <c r="H23" s="140"/>
      <c r="I23" s="22"/>
    </row>
    <row r="24" spans="1:9" x14ac:dyDescent="0.2">
      <c r="A24" s="19"/>
      <c r="B24" s="2"/>
      <c r="C24" s="142"/>
      <c r="D24" s="117"/>
      <c r="E24" s="117"/>
      <c r="F24" s="140"/>
      <c r="G24" s="140"/>
      <c r="H24" s="140"/>
      <c r="I24" s="22"/>
    </row>
    <row r="25" spans="1:9" x14ac:dyDescent="0.2">
      <c r="A25" s="19"/>
      <c r="B25" s="2"/>
      <c r="C25" s="142"/>
      <c r="D25" s="117"/>
      <c r="E25" s="117"/>
      <c r="F25" s="140"/>
      <c r="G25" s="140"/>
      <c r="H25" s="140"/>
      <c r="I25" s="21"/>
    </row>
    <row r="26" spans="1:9" x14ac:dyDescent="0.2">
      <c r="A26" s="19"/>
      <c r="B26" s="2"/>
      <c r="C26" s="142"/>
      <c r="D26" s="117"/>
      <c r="E26" s="117"/>
      <c r="F26" s="140"/>
      <c r="G26" s="140"/>
      <c r="H26" s="140"/>
      <c r="I26" s="22"/>
    </row>
    <row r="27" spans="1:9" x14ac:dyDescent="0.2">
      <c r="A27" s="19"/>
      <c r="B27" s="145" t="s">
        <v>364</v>
      </c>
      <c r="C27" s="142"/>
      <c r="D27" s="117"/>
      <c r="E27" s="117"/>
      <c r="F27" s="146" t="s">
        <v>365</v>
      </c>
      <c r="G27" s="140"/>
      <c r="H27" s="140"/>
      <c r="I27" s="147">
        <f>SUM(I12:I26)</f>
        <v>0</v>
      </c>
    </row>
    <row r="28" spans="1:9" x14ac:dyDescent="0.2">
      <c r="A28" s="19"/>
      <c r="B28" s="145"/>
      <c r="C28" s="142"/>
      <c r="D28" s="117"/>
      <c r="E28" s="117"/>
      <c r="F28" s="140"/>
      <c r="G28" s="140"/>
      <c r="H28" s="140"/>
      <c r="I28" s="147"/>
    </row>
    <row r="29" spans="1:9" x14ac:dyDescent="0.2">
      <c r="A29" s="19"/>
      <c r="B29" s="145"/>
      <c r="C29" s="142"/>
      <c r="D29" s="117"/>
      <c r="E29" s="117"/>
      <c r="F29" s="140"/>
      <c r="G29" s="140"/>
      <c r="H29" s="140"/>
      <c r="I29" s="147"/>
    </row>
    <row r="30" spans="1:9" x14ac:dyDescent="0.2">
      <c r="A30" s="19"/>
      <c r="B30" s="145"/>
      <c r="C30" s="142"/>
      <c r="D30" s="117"/>
      <c r="E30" s="117"/>
      <c r="F30" s="140"/>
      <c r="G30" s="140"/>
      <c r="H30" s="140"/>
      <c r="I30" s="147"/>
    </row>
    <row r="31" spans="1:9" x14ac:dyDescent="0.2">
      <c r="A31" s="19"/>
      <c r="B31" s="145"/>
      <c r="C31" s="142"/>
      <c r="D31" s="117"/>
      <c r="E31" s="117"/>
      <c r="F31" s="140"/>
      <c r="G31" s="140"/>
      <c r="H31" s="140"/>
      <c r="I31" s="147"/>
    </row>
    <row r="32" spans="1:9" x14ac:dyDescent="0.2">
      <c r="A32" s="19"/>
      <c r="B32" s="145"/>
      <c r="C32" s="142"/>
      <c r="D32" s="117"/>
      <c r="E32" s="117"/>
      <c r="F32" s="140"/>
      <c r="G32" s="140"/>
      <c r="H32" s="140"/>
      <c r="I32" s="147"/>
    </row>
    <row r="33" spans="1:9" x14ac:dyDescent="0.2">
      <c r="A33" s="19"/>
      <c r="B33" s="20" t="str">
        <f>B4</f>
        <v>PROPOSED BAYHAW BOREHOLE REHABILITATION</v>
      </c>
      <c r="C33" s="142"/>
      <c r="D33" s="117"/>
      <c r="E33" s="117"/>
      <c r="F33" s="140"/>
      <c r="G33" s="140"/>
      <c r="H33" s="140"/>
      <c r="I33" s="147"/>
    </row>
    <row r="34" spans="1:9" x14ac:dyDescent="0.2">
      <c r="A34" s="19"/>
      <c r="B34" s="20" t="str">
        <f>B5</f>
        <v>BAIDOA SOUTH WEST STATE</v>
      </c>
      <c r="C34" s="142"/>
      <c r="D34" s="117"/>
      <c r="E34" s="117"/>
      <c r="F34" s="140"/>
      <c r="G34" s="140"/>
      <c r="H34" s="140"/>
      <c r="I34" s="147"/>
    </row>
    <row r="35" spans="1:9" x14ac:dyDescent="0.2">
      <c r="A35" s="19"/>
      <c r="B35" s="145"/>
      <c r="C35" s="142"/>
      <c r="D35" s="117"/>
      <c r="E35" s="117"/>
      <c r="F35" s="140"/>
      <c r="G35" s="140"/>
      <c r="H35" s="140"/>
      <c r="I35" s="147"/>
    </row>
    <row r="36" spans="1:9" x14ac:dyDescent="0.2">
      <c r="A36" s="19"/>
      <c r="B36" s="20" t="str">
        <f>B7</f>
        <v>SECTION 2: MOUNTING STRUCTURE</v>
      </c>
      <c r="C36" s="142"/>
      <c r="D36" s="117"/>
      <c r="E36" s="117"/>
      <c r="F36" s="140"/>
      <c r="G36" s="140"/>
      <c r="H36" s="140"/>
      <c r="I36" s="147"/>
    </row>
    <row r="37" spans="1:9" x14ac:dyDescent="0.2">
      <c r="A37" s="19"/>
      <c r="B37" s="145"/>
      <c r="C37" s="142"/>
      <c r="D37" s="117"/>
      <c r="E37" s="117"/>
      <c r="F37" s="140"/>
      <c r="G37" s="140"/>
      <c r="H37" s="140"/>
      <c r="I37" s="147"/>
    </row>
    <row r="38" spans="1:9" x14ac:dyDescent="0.2">
      <c r="A38" s="19"/>
      <c r="B38" s="145"/>
      <c r="C38" s="142"/>
      <c r="D38" s="117"/>
      <c r="E38" s="117"/>
      <c r="F38" s="140"/>
      <c r="G38" s="140"/>
      <c r="H38" s="140"/>
      <c r="I38" s="147"/>
    </row>
    <row r="39" spans="1:9" x14ac:dyDescent="0.2">
      <c r="A39" s="19"/>
      <c r="B39" s="20" t="s">
        <v>366</v>
      </c>
      <c r="C39" s="142"/>
      <c r="D39" s="117"/>
      <c r="E39" s="117"/>
      <c r="F39" s="140"/>
      <c r="G39" s="140"/>
      <c r="H39" s="140"/>
      <c r="I39" s="22"/>
    </row>
    <row r="40" spans="1:9" x14ac:dyDescent="0.2">
      <c r="A40" s="19"/>
      <c r="B40" s="20"/>
      <c r="C40" s="142"/>
      <c r="D40" s="117"/>
      <c r="E40" s="117"/>
      <c r="F40" s="140"/>
      <c r="G40" s="140"/>
      <c r="H40" s="140"/>
      <c r="I40" s="22"/>
    </row>
    <row r="41" spans="1:9" x14ac:dyDescent="0.2">
      <c r="A41" s="19"/>
      <c r="B41" s="20"/>
      <c r="C41" s="142"/>
      <c r="D41" s="117"/>
      <c r="E41" s="117"/>
      <c r="F41" s="140"/>
      <c r="G41" s="140"/>
      <c r="H41" s="140"/>
      <c r="I41" s="22"/>
    </row>
    <row r="42" spans="1:9" x14ac:dyDescent="0.2">
      <c r="A42" s="19"/>
      <c r="B42" s="20"/>
      <c r="C42" s="142"/>
      <c r="D42" s="117"/>
      <c r="E42" s="117"/>
      <c r="F42" s="140"/>
      <c r="G42" s="140"/>
      <c r="H42" s="140"/>
      <c r="I42" s="22"/>
    </row>
    <row r="43" spans="1:9" x14ac:dyDescent="0.2">
      <c r="A43" s="19"/>
      <c r="B43" s="148" t="s">
        <v>367</v>
      </c>
      <c r="C43" s="117"/>
      <c r="D43" s="117"/>
      <c r="E43" s="117"/>
      <c r="F43" s="140"/>
      <c r="G43" s="140"/>
      <c r="H43" s="140"/>
      <c r="I43" s="22"/>
    </row>
    <row r="44" spans="1:9" x14ac:dyDescent="0.2">
      <c r="A44" s="19"/>
      <c r="B44" s="148" t="s">
        <v>368</v>
      </c>
      <c r="C44" s="117"/>
      <c r="D44" s="117"/>
      <c r="E44" s="117"/>
      <c r="F44" s="140"/>
      <c r="G44" s="140"/>
      <c r="H44" s="140"/>
      <c r="I44" s="22"/>
    </row>
    <row r="45" spans="1:9" x14ac:dyDescent="0.2">
      <c r="A45" s="19"/>
      <c r="B45" s="148"/>
      <c r="C45" s="117"/>
      <c r="D45" s="117"/>
      <c r="E45" s="117"/>
      <c r="F45" s="140"/>
      <c r="G45" s="140"/>
      <c r="H45" s="140"/>
      <c r="I45" s="22"/>
    </row>
    <row r="46" spans="1:9" x14ac:dyDescent="0.2">
      <c r="A46" s="19" t="s">
        <v>63</v>
      </c>
      <c r="B46" s="2" t="s">
        <v>369</v>
      </c>
      <c r="C46" s="117"/>
      <c r="D46" s="117"/>
      <c r="E46" s="117"/>
      <c r="F46" s="144" t="s">
        <v>370</v>
      </c>
      <c r="G46" s="140">
        <f>G12*0.2</f>
        <v>3.6</v>
      </c>
      <c r="H46" s="140"/>
      <c r="I46" s="22">
        <f>G46*H46</f>
        <v>0</v>
      </c>
    </row>
    <row r="47" spans="1:9" x14ac:dyDescent="0.2">
      <c r="A47" s="19"/>
      <c r="B47" s="148"/>
      <c r="C47" s="117"/>
      <c r="D47" s="117"/>
      <c r="E47" s="117"/>
      <c r="F47" s="140"/>
      <c r="G47" s="140"/>
      <c r="H47" s="140"/>
      <c r="I47" s="22"/>
    </row>
    <row r="48" spans="1:9" x14ac:dyDescent="0.2">
      <c r="A48" s="19" t="s">
        <v>70</v>
      </c>
      <c r="B48" s="2" t="s">
        <v>371</v>
      </c>
      <c r="C48" s="117"/>
      <c r="D48" s="117"/>
      <c r="E48" s="117"/>
      <c r="F48" s="140"/>
      <c r="G48" s="140"/>
      <c r="H48" s="140"/>
      <c r="I48" s="22"/>
    </row>
    <row r="49" spans="1:9" x14ac:dyDescent="0.2">
      <c r="A49" s="19"/>
      <c r="B49" s="2" t="s">
        <v>372</v>
      </c>
      <c r="C49" s="117"/>
      <c r="D49" s="117"/>
      <c r="E49" s="117"/>
      <c r="F49" s="144" t="s">
        <v>370</v>
      </c>
      <c r="G49" s="140">
        <f>G46*0.1</f>
        <v>0.36000000000000004</v>
      </c>
      <c r="H49" s="140"/>
      <c r="I49" s="22">
        <f>G49*H49</f>
        <v>0</v>
      </c>
    </row>
    <row r="50" spans="1:9" x14ac:dyDescent="0.2">
      <c r="A50" s="19"/>
      <c r="B50" s="2"/>
      <c r="C50" s="117"/>
      <c r="D50" s="117"/>
      <c r="E50" s="117"/>
      <c r="F50" s="144"/>
      <c r="G50" s="140"/>
      <c r="H50" s="140"/>
      <c r="I50" s="22"/>
    </row>
    <row r="51" spans="1:9" x14ac:dyDescent="0.2">
      <c r="A51" s="19"/>
      <c r="B51" s="2" t="s">
        <v>373</v>
      </c>
      <c r="C51" s="117"/>
      <c r="D51" s="117"/>
      <c r="E51" s="117"/>
      <c r="F51" s="144" t="s">
        <v>370</v>
      </c>
      <c r="G51" s="140">
        <f>G12*0.3</f>
        <v>5.3999999999999995</v>
      </c>
      <c r="H51" s="140"/>
      <c r="I51" s="22">
        <f>G51*H51</f>
        <v>0</v>
      </c>
    </row>
    <row r="52" spans="1:9" x14ac:dyDescent="0.2">
      <c r="A52" s="19"/>
      <c r="B52" s="2"/>
      <c r="C52" s="117"/>
      <c r="D52" s="117"/>
      <c r="E52" s="117"/>
      <c r="F52" s="144"/>
      <c r="G52" s="140"/>
      <c r="H52" s="140"/>
      <c r="I52" s="22"/>
    </row>
    <row r="53" spans="1:9" x14ac:dyDescent="0.2">
      <c r="A53" s="19"/>
      <c r="B53" s="2"/>
      <c r="C53" s="117"/>
      <c r="D53" s="117"/>
      <c r="E53" s="117"/>
      <c r="F53" s="140"/>
      <c r="G53" s="140"/>
      <c r="H53" s="140"/>
      <c r="I53" s="22"/>
    </row>
    <row r="54" spans="1:9" x14ac:dyDescent="0.2">
      <c r="A54" s="19"/>
      <c r="B54" s="148" t="s">
        <v>374</v>
      </c>
      <c r="C54" s="117"/>
      <c r="D54" s="117"/>
      <c r="E54" s="117"/>
      <c r="F54" s="140"/>
      <c r="G54" s="140"/>
      <c r="H54" s="140"/>
      <c r="I54" s="22"/>
    </row>
    <row r="55" spans="1:9" x14ac:dyDescent="0.2">
      <c r="A55" s="19" t="s">
        <v>98</v>
      </c>
      <c r="B55" s="2" t="s">
        <v>375</v>
      </c>
      <c r="C55" s="117"/>
      <c r="D55" s="117"/>
      <c r="E55" s="117"/>
      <c r="F55" s="144" t="s">
        <v>370</v>
      </c>
      <c r="G55" s="140">
        <f>(0.3*0.3*0.3*1)*60</f>
        <v>1.6199999999999999</v>
      </c>
      <c r="H55" s="140"/>
      <c r="I55" s="22">
        <f>G55*H55</f>
        <v>0</v>
      </c>
    </row>
    <row r="56" spans="1:9" x14ac:dyDescent="0.2">
      <c r="A56" s="19"/>
      <c r="B56" s="2"/>
      <c r="C56" s="117"/>
      <c r="D56" s="117"/>
      <c r="E56" s="117"/>
      <c r="F56" s="140"/>
      <c r="G56" s="140"/>
      <c r="H56" s="140"/>
      <c r="I56" s="22"/>
    </row>
    <row r="57" spans="1:9" x14ac:dyDescent="0.2">
      <c r="A57" s="19"/>
      <c r="B57" s="148" t="s">
        <v>376</v>
      </c>
      <c r="C57" s="117"/>
      <c r="D57" s="117"/>
      <c r="E57" s="117"/>
      <c r="F57" s="140"/>
      <c r="G57" s="140"/>
      <c r="H57" s="140"/>
      <c r="I57" s="22"/>
    </row>
    <row r="58" spans="1:9" x14ac:dyDescent="0.2">
      <c r="A58" s="19"/>
      <c r="B58" s="148"/>
      <c r="C58" s="117"/>
      <c r="D58" s="117"/>
      <c r="E58" s="117"/>
      <c r="F58" s="140"/>
      <c r="G58" s="140"/>
      <c r="H58" s="140"/>
      <c r="I58" s="22"/>
    </row>
    <row r="59" spans="1:9" x14ac:dyDescent="0.2">
      <c r="A59" s="19" t="s">
        <v>125</v>
      </c>
      <c r="B59" s="2" t="s">
        <v>377</v>
      </c>
      <c r="C59" s="117"/>
      <c r="D59" s="117"/>
      <c r="E59" s="117"/>
      <c r="F59" s="140"/>
      <c r="G59" s="140"/>
      <c r="H59" s="140"/>
      <c r="I59" s="22"/>
    </row>
    <row r="60" spans="1:9" x14ac:dyDescent="0.2">
      <c r="A60" s="19"/>
      <c r="B60" s="2" t="s">
        <v>378</v>
      </c>
      <c r="C60" s="117"/>
      <c r="D60" s="117"/>
      <c r="E60" s="117"/>
      <c r="F60" s="140" t="s">
        <v>379</v>
      </c>
      <c r="G60" s="140">
        <v>1</v>
      </c>
      <c r="H60" s="140"/>
      <c r="I60" s="22">
        <f>G60*H60</f>
        <v>0</v>
      </c>
    </row>
    <row r="61" spans="1:9" x14ac:dyDescent="0.2">
      <c r="A61" s="19"/>
      <c r="B61" s="2"/>
      <c r="C61" s="117"/>
      <c r="D61" s="117"/>
      <c r="E61" s="117"/>
      <c r="F61" s="140"/>
      <c r="G61" s="140"/>
      <c r="H61" s="140"/>
      <c r="I61" s="22"/>
    </row>
    <row r="62" spans="1:9" x14ac:dyDescent="0.2">
      <c r="A62" s="19"/>
      <c r="B62" s="148" t="s">
        <v>380</v>
      </c>
      <c r="C62" s="117"/>
      <c r="D62" s="117"/>
      <c r="E62" s="117"/>
      <c r="F62" s="140"/>
      <c r="G62" s="140"/>
      <c r="H62" s="140"/>
      <c r="I62" s="22"/>
    </row>
    <row r="63" spans="1:9" x14ac:dyDescent="0.2">
      <c r="A63" s="19"/>
      <c r="B63" s="2"/>
      <c r="C63" s="117"/>
      <c r="D63" s="117"/>
      <c r="E63" s="117"/>
      <c r="F63" s="140"/>
      <c r="G63" s="140"/>
      <c r="H63" s="140"/>
      <c r="I63" s="22"/>
    </row>
    <row r="64" spans="1:9" x14ac:dyDescent="0.2">
      <c r="A64" s="19" t="s">
        <v>134</v>
      </c>
      <c r="B64" s="2" t="s">
        <v>381</v>
      </c>
      <c r="C64" s="117"/>
      <c r="D64" s="117"/>
      <c r="E64" s="117"/>
      <c r="F64" s="140"/>
      <c r="G64" s="140"/>
      <c r="H64" s="140"/>
      <c r="I64" s="22"/>
    </row>
    <row r="65" spans="1:9" x14ac:dyDescent="0.2">
      <c r="A65" s="19"/>
      <c r="B65" s="2" t="s">
        <v>382</v>
      </c>
      <c r="C65" s="117"/>
      <c r="D65" s="117"/>
      <c r="E65" s="117"/>
      <c r="F65" s="144" t="s">
        <v>370</v>
      </c>
      <c r="G65" s="140">
        <f>G55*0.3</f>
        <v>0.48599999999999993</v>
      </c>
      <c r="H65" s="140"/>
      <c r="I65" s="22">
        <f>G65*H65</f>
        <v>0</v>
      </c>
    </row>
    <row r="66" spans="1:9" x14ac:dyDescent="0.2">
      <c r="A66" s="19"/>
      <c r="B66" s="2"/>
      <c r="C66" s="117"/>
      <c r="D66" s="117"/>
      <c r="E66" s="117"/>
      <c r="F66" s="140"/>
      <c r="G66" s="140"/>
      <c r="H66" s="140"/>
      <c r="I66" s="22"/>
    </row>
    <row r="67" spans="1:9" x14ac:dyDescent="0.2">
      <c r="A67" s="19" t="s">
        <v>175</v>
      </c>
      <c r="B67" s="2" t="s">
        <v>383</v>
      </c>
      <c r="C67" s="117"/>
      <c r="D67" s="117"/>
      <c r="E67" s="117"/>
      <c r="F67" s="140"/>
      <c r="G67" s="140"/>
      <c r="H67" s="140"/>
      <c r="I67" s="22"/>
    </row>
    <row r="68" spans="1:9" x14ac:dyDescent="0.2">
      <c r="A68" s="19"/>
      <c r="B68" s="2" t="s">
        <v>384</v>
      </c>
      <c r="C68" s="117"/>
      <c r="D68" s="117"/>
      <c r="E68" s="117"/>
      <c r="F68" s="140"/>
      <c r="G68" s="140"/>
      <c r="H68" s="140"/>
      <c r="I68" s="22"/>
    </row>
    <row r="69" spans="1:9" x14ac:dyDescent="0.2">
      <c r="A69" s="19"/>
      <c r="B69" s="2" t="s">
        <v>385</v>
      </c>
      <c r="C69" s="117"/>
      <c r="D69" s="117"/>
      <c r="E69" s="117"/>
      <c r="F69" s="144" t="s">
        <v>370</v>
      </c>
      <c r="G69" s="140">
        <f>G55-G65</f>
        <v>1.1339999999999999</v>
      </c>
      <c r="H69" s="140"/>
      <c r="I69" s="22">
        <f>G69*H69</f>
        <v>0</v>
      </c>
    </row>
    <row r="70" spans="1:9" x14ac:dyDescent="0.2">
      <c r="A70" s="19"/>
      <c r="B70" s="2"/>
      <c r="C70" s="117"/>
      <c r="D70" s="117"/>
      <c r="E70" s="117"/>
      <c r="F70" s="140"/>
      <c r="G70" s="140"/>
      <c r="H70" s="140"/>
      <c r="I70" s="22"/>
    </row>
    <row r="71" spans="1:9" x14ac:dyDescent="0.2">
      <c r="A71" s="19"/>
      <c r="B71" s="148" t="s">
        <v>386</v>
      </c>
      <c r="C71" s="117"/>
      <c r="D71" s="117"/>
      <c r="E71" s="117"/>
      <c r="F71" s="140"/>
      <c r="G71" s="140"/>
      <c r="H71" s="140"/>
      <c r="I71" s="22"/>
    </row>
    <row r="72" spans="1:9" x14ac:dyDescent="0.2">
      <c r="A72" s="19"/>
      <c r="B72" s="149"/>
      <c r="C72" s="117"/>
      <c r="D72" s="117"/>
      <c r="E72" s="117"/>
      <c r="F72" s="140"/>
      <c r="G72" s="140"/>
      <c r="H72" s="140"/>
      <c r="I72" s="22"/>
    </row>
    <row r="73" spans="1:9" x14ac:dyDescent="0.2">
      <c r="A73" s="19" t="s">
        <v>389</v>
      </c>
      <c r="B73" s="2" t="s">
        <v>387</v>
      </c>
      <c r="C73" s="117"/>
      <c r="D73" s="117"/>
      <c r="E73" s="117"/>
      <c r="F73" s="140"/>
      <c r="G73" s="140"/>
      <c r="H73" s="140"/>
      <c r="I73" s="22"/>
    </row>
    <row r="74" spans="1:9" x14ac:dyDescent="0.2">
      <c r="A74" s="19"/>
      <c r="B74" s="2" t="s">
        <v>388</v>
      </c>
      <c r="C74" s="117"/>
      <c r="D74" s="117"/>
      <c r="E74" s="117"/>
      <c r="F74" s="144" t="s">
        <v>358</v>
      </c>
      <c r="G74" s="140">
        <f>G46*0.3</f>
        <v>1.08</v>
      </c>
      <c r="H74" s="140"/>
      <c r="I74" s="22">
        <f>G74*H74</f>
        <v>0</v>
      </c>
    </row>
    <row r="75" spans="1:9" x14ac:dyDescent="0.2">
      <c r="A75" s="19"/>
      <c r="B75" s="2"/>
      <c r="C75" s="117"/>
      <c r="D75" s="117"/>
      <c r="E75" s="117"/>
      <c r="F75" s="140"/>
      <c r="G75" s="140"/>
      <c r="H75" s="140"/>
      <c r="I75" s="22"/>
    </row>
    <row r="76" spans="1:9" x14ac:dyDescent="0.2">
      <c r="A76" s="19" t="s">
        <v>393</v>
      </c>
      <c r="B76" s="2" t="s">
        <v>390</v>
      </c>
      <c r="C76" s="117"/>
      <c r="D76" s="117"/>
      <c r="E76" s="117"/>
      <c r="F76" s="144" t="s">
        <v>358</v>
      </c>
      <c r="G76" s="140">
        <f>5*3</f>
        <v>15</v>
      </c>
      <c r="H76" s="140"/>
      <c r="I76" s="22">
        <f>G76*H76</f>
        <v>0</v>
      </c>
    </row>
    <row r="77" spans="1:9" x14ac:dyDescent="0.2">
      <c r="A77" s="19"/>
      <c r="B77" s="2" t="s">
        <v>391</v>
      </c>
      <c r="C77" s="117"/>
      <c r="D77" s="117"/>
      <c r="E77" s="117"/>
      <c r="F77" s="140"/>
      <c r="G77" s="140"/>
      <c r="H77" s="140"/>
      <c r="I77" s="22"/>
    </row>
    <row r="78" spans="1:9" x14ac:dyDescent="0.2">
      <c r="A78" s="19"/>
      <c r="B78" s="2"/>
      <c r="C78" s="117"/>
      <c r="D78" s="117"/>
      <c r="E78" s="117"/>
      <c r="F78" s="140"/>
      <c r="G78" s="140"/>
      <c r="H78" s="140"/>
      <c r="I78" s="22"/>
    </row>
    <row r="79" spans="1:9" x14ac:dyDescent="0.2">
      <c r="A79" s="19"/>
      <c r="B79" s="148" t="s">
        <v>392</v>
      </c>
      <c r="C79" s="117"/>
      <c r="D79" s="117"/>
      <c r="E79" s="117"/>
      <c r="F79" s="140"/>
      <c r="G79" s="140"/>
      <c r="H79" s="140"/>
      <c r="I79" s="22"/>
    </row>
    <row r="80" spans="1:9" x14ac:dyDescent="0.2">
      <c r="A80" s="19"/>
      <c r="B80" s="149"/>
      <c r="C80" s="117"/>
      <c r="D80" s="117"/>
      <c r="E80" s="117"/>
      <c r="F80" s="140"/>
      <c r="G80" s="140"/>
      <c r="H80" s="140"/>
      <c r="I80" s="22"/>
    </row>
    <row r="81" spans="1:9" x14ac:dyDescent="0.2">
      <c r="A81" s="19" t="s">
        <v>398</v>
      </c>
      <c r="B81" s="2" t="s">
        <v>394</v>
      </c>
      <c r="C81" s="117"/>
      <c r="D81" s="117"/>
      <c r="E81" s="117"/>
      <c r="F81" s="140"/>
      <c r="G81" s="140"/>
      <c r="H81" s="140"/>
      <c r="I81" s="22"/>
    </row>
    <row r="82" spans="1:9" x14ac:dyDescent="0.2">
      <c r="A82" s="19"/>
      <c r="B82" s="2" t="s">
        <v>395</v>
      </c>
      <c r="C82" s="117"/>
      <c r="D82" s="117"/>
      <c r="E82" s="117"/>
      <c r="F82" s="140"/>
      <c r="G82" s="140"/>
      <c r="H82" s="140"/>
      <c r="I82" s="22"/>
    </row>
    <row r="83" spans="1:9" x14ac:dyDescent="0.2">
      <c r="A83" s="19"/>
      <c r="B83" s="2" t="s">
        <v>396</v>
      </c>
      <c r="C83" s="117"/>
      <c r="D83" s="117"/>
      <c r="E83" s="117"/>
      <c r="F83" s="144" t="s">
        <v>358</v>
      </c>
      <c r="G83" s="140">
        <f>G76</f>
        <v>15</v>
      </c>
      <c r="H83" s="140"/>
      <c r="I83" s="22">
        <f>G83*H83</f>
        <v>0</v>
      </c>
    </row>
    <row r="84" spans="1:9" x14ac:dyDescent="0.2">
      <c r="A84" s="19"/>
      <c r="B84" s="2"/>
      <c r="C84" s="117"/>
      <c r="D84" s="117"/>
      <c r="E84" s="117"/>
      <c r="F84" s="140"/>
      <c r="G84" s="140"/>
      <c r="H84" s="140"/>
      <c r="I84" s="22"/>
    </row>
    <row r="85" spans="1:9" x14ac:dyDescent="0.2">
      <c r="A85" s="19"/>
      <c r="B85" s="148" t="s">
        <v>397</v>
      </c>
      <c r="C85" s="150"/>
      <c r="D85" s="117"/>
      <c r="E85" s="117"/>
      <c r="F85" s="140"/>
      <c r="G85" s="146"/>
      <c r="H85" s="140"/>
      <c r="I85" s="22"/>
    </row>
    <row r="86" spans="1:9" x14ac:dyDescent="0.2">
      <c r="A86" s="19"/>
      <c r="B86" s="2"/>
      <c r="C86" s="117"/>
      <c r="D86" s="117"/>
      <c r="E86" s="117"/>
      <c r="F86" s="140"/>
      <c r="G86" s="140"/>
      <c r="H86" s="140"/>
      <c r="I86" s="22"/>
    </row>
    <row r="87" spans="1:9" x14ac:dyDescent="0.2">
      <c r="A87" s="19" t="s">
        <v>398</v>
      </c>
      <c r="B87" s="2" t="s">
        <v>399</v>
      </c>
      <c r="C87" s="117"/>
      <c r="D87" s="117"/>
      <c r="E87" s="117"/>
      <c r="F87" s="140"/>
      <c r="G87" s="140"/>
      <c r="H87" s="140"/>
      <c r="I87" s="22"/>
    </row>
    <row r="88" spans="1:9" x14ac:dyDescent="0.2">
      <c r="A88" s="19"/>
      <c r="B88" s="2" t="s">
        <v>400</v>
      </c>
      <c r="C88" s="117"/>
      <c r="D88" s="117"/>
      <c r="E88" s="117"/>
      <c r="F88" s="140"/>
      <c r="G88" s="140"/>
      <c r="H88" s="140"/>
      <c r="I88" s="22"/>
    </row>
    <row r="89" spans="1:9" x14ac:dyDescent="0.2">
      <c r="A89" s="19"/>
      <c r="B89" s="2" t="s">
        <v>401</v>
      </c>
      <c r="C89" s="117"/>
      <c r="D89" s="117"/>
      <c r="E89" s="117"/>
      <c r="F89" s="140"/>
      <c r="G89" s="140"/>
      <c r="H89" s="140"/>
      <c r="I89" s="22"/>
    </row>
    <row r="90" spans="1:9" x14ac:dyDescent="0.2">
      <c r="A90" s="19"/>
      <c r="B90" s="2" t="s">
        <v>402</v>
      </c>
      <c r="C90" s="117"/>
      <c r="D90" s="117"/>
      <c r="E90" s="117"/>
      <c r="F90" s="144" t="s">
        <v>358</v>
      </c>
      <c r="G90" s="140">
        <f>G83</f>
        <v>15</v>
      </c>
      <c r="H90" s="140"/>
      <c r="I90" s="22">
        <f>G90*H90</f>
        <v>0</v>
      </c>
    </row>
    <row r="91" spans="1:9" x14ac:dyDescent="0.2">
      <c r="A91" s="19"/>
      <c r="B91" s="2"/>
      <c r="C91" s="117"/>
      <c r="D91" s="117"/>
      <c r="E91" s="117"/>
      <c r="F91" s="140"/>
      <c r="G91" s="140"/>
      <c r="H91" s="140"/>
      <c r="I91" s="22"/>
    </row>
    <row r="92" spans="1:9" x14ac:dyDescent="0.2">
      <c r="A92" s="19"/>
      <c r="B92" s="2"/>
      <c r="C92" s="117"/>
      <c r="D92" s="117"/>
      <c r="E92" s="117"/>
      <c r="F92" s="140"/>
      <c r="G92" s="140"/>
      <c r="H92" s="140"/>
      <c r="I92" s="22"/>
    </row>
    <row r="93" spans="1:9" x14ac:dyDescent="0.2">
      <c r="A93" s="19"/>
      <c r="B93" s="2"/>
      <c r="C93" s="117"/>
      <c r="D93" s="117"/>
      <c r="E93" s="117"/>
      <c r="F93" s="140"/>
      <c r="G93" s="140"/>
      <c r="H93" s="140"/>
      <c r="I93" s="22"/>
    </row>
    <row r="94" spans="1:9" x14ac:dyDescent="0.2">
      <c r="A94" s="19"/>
      <c r="B94" s="2"/>
      <c r="C94" s="117"/>
      <c r="D94" s="117"/>
      <c r="E94" s="117"/>
      <c r="F94" s="140"/>
      <c r="G94" s="140"/>
      <c r="H94" s="140"/>
      <c r="I94" s="22"/>
    </row>
    <row r="95" spans="1:9" x14ac:dyDescent="0.2">
      <c r="A95" s="19"/>
      <c r="B95" s="2"/>
      <c r="C95" s="117"/>
      <c r="D95" s="117"/>
      <c r="E95" s="117"/>
      <c r="F95" s="140"/>
      <c r="G95" s="140"/>
      <c r="H95" s="140"/>
      <c r="I95" s="22"/>
    </row>
    <row r="96" spans="1:9" x14ac:dyDescent="0.2">
      <c r="A96" s="19"/>
      <c r="B96" s="2"/>
      <c r="C96" s="117"/>
      <c r="D96" s="117"/>
      <c r="E96" s="117"/>
      <c r="F96" s="140"/>
      <c r="G96" s="140"/>
      <c r="H96" s="151"/>
      <c r="I96" s="22"/>
    </row>
    <row r="97" spans="1:9" x14ac:dyDescent="0.2">
      <c r="A97" s="19"/>
      <c r="B97" s="2"/>
      <c r="C97" s="117"/>
      <c r="D97" s="117"/>
      <c r="E97" s="117"/>
      <c r="F97" s="140"/>
      <c r="G97" s="140"/>
      <c r="H97" s="151"/>
      <c r="I97" s="22"/>
    </row>
    <row r="98" spans="1:9" x14ac:dyDescent="0.2">
      <c r="A98" s="19"/>
      <c r="B98" s="2"/>
      <c r="C98" s="117"/>
      <c r="D98" s="117"/>
      <c r="E98" s="117"/>
      <c r="F98" s="140"/>
      <c r="G98" s="140"/>
      <c r="H98" s="151"/>
      <c r="I98" s="22"/>
    </row>
    <row r="99" spans="1:9" x14ac:dyDescent="0.2">
      <c r="A99" s="19"/>
      <c r="B99" s="2"/>
      <c r="C99" s="117"/>
      <c r="D99" s="117"/>
      <c r="E99" s="117"/>
      <c r="F99" s="140"/>
      <c r="G99" s="140"/>
      <c r="H99" s="151"/>
      <c r="I99" s="22"/>
    </row>
    <row r="100" spans="1:9" x14ac:dyDescent="0.2">
      <c r="A100" s="19"/>
      <c r="B100" s="2"/>
      <c r="C100" s="117"/>
      <c r="D100" s="117"/>
      <c r="E100" s="117"/>
      <c r="F100" s="140"/>
      <c r="G100" s="140"/>
      <c r="H100" s="140"/>
      <c r="I100" s="152"/>
    </row>
    <row r="101" spans="1:9" x14ac:dyDescent="0.2">
      <c r="A101" s="19"/>
      <c r="B101" s="145" t="s">
        <v>364</v>
      </c>
      <c r="C101" s="142"/>
      <c r="D101" s="117"/>
      <c r="E101" s="117"/>
      <c r="F101" s="146" t="s">
        <v>365</v>
      </c>
      <c r="G101" s="140"/>
      <c r="H101" s="140"/>
      <c r="I101" s="147">
        <f>SUM(I46:I100)</f>
        <v>0</v>
      </c>
    </row>
    <row r="102" spans="1:9" x14ac:dyDescent="0.2">
      <c r="A102" s="19"/>
      <c r="B102" s="145"/>
      <c r="C102" s="150"/>
      <c r="D102" s="150"/>
      <c r="E102" s="150"/>
      <c r="F102" s="146"/>
      <c r="G102" s="140"/>
      <c r="H102" s="140"/>
      <c r="I102" s="153"/>
    </row>
    <row r="103" spans="1:9" x14ac:dyDescent="0.2">
      <c r="A103" s="154"/>
      <c r="B103" s="155"/>
      <c r="C103" s="156"/>
      <c r="D103" s="156"/>
      <c r="E103" s="156"/>
      <c r="F103" s="157"/>
      <c r="G103" s="157"/>
      <c r="H103" s="157"/>
      <c r="I103" s="158"/>
    </row>
    <row r="104" spans="1:9" x14ac:dyDescent="0.2">
      <c r="A104" s="19"/>
      <c r="B104" s="2"/>
      <c r="C104" s="117"/>
      <c r="D104" s="117"/>
      <c r="E104" s="117"/>
      <c r="F104" s="140"/>
      <c r="G104" s="140"/>
      <c r="H104" s="151"/>
      <c r="I104" s="22"/>
    </row>
    <row r="105" spans="1:9" x14ac:dyDescent="0.2">
      <c r="A105" s="19"/>
      <c r="B105" s="20" t="str">
        <f>B4</f>
        <v>PROPOSED BAYHAW BOREHOLE REHABILITATION</v>
      </c>
      <c r="C105" s="117"/>
      <c r="D105" s="117"/>
      <c r="E105" s="117"/>
      <c r="F105" s="140"/>
      <c r="G105" s="140"/>
      <c r="H105" s="151"/>
      <c r="I105" s="22"/>
    </row>
    <row r="106" spans="1:9" x14ac:dyDescent="0.2">
      <c r="A106" s="19"/>
      <c r="B106" s="20" t="str">
        <f>B5</f>
        <v>BAIDOA SOUTH WEST STATE</v>
      </c>
      <c r="C106" s="117"/>
      <c r="D106" s="117"/>
      <c r="E106" s="117"/>
      <c r="F106" s="140"/>
      <c r="G106" s="140"/>
      <c r="H106" s="151"/>
      <c r="I106" s="22"/>
    </row>
    <row r="107" spans="1:9" x14ac:dyDescent="0.2">
      <c r="A107" s="19"/>
      <c r="B107" s="20"/>
      <c r="C107" s="117"/>
      <c r="D107" s="117"/>
      <c r="E107" s="117"/>
      <c r="F107" s="140"/>
      <c r="G107" s="140"/>
      <c r="H107" s="151"/>
      <c r="I107" s="22"/>
    </row>
    <row r="108" spans="1:9" x14ac:dyDescent="0.2">
      <c r="A108" s="19"/>
      <c r="B108" s="20" t="str">
        <f>B7</f>
        <v>SECTION 2: MOUNTING STRUCTURE</v>
      </c>
      <c r="C108" s="117"/>
      <c r="D108" s="117"/>
      <c r="E108" s="117"/>
      <c r="F108" s="140"/>
      <c r="G108" s="140"/>
      <c r="H108" s="151"/>
      <c r="I108" s="22"/>
    </row>
    <row r="109" spans="1:9" x14ac:dyDescent="0.2">
      <c r="A109" s="19"/>
      <c r="B109" s="2"/>
      <c r="C109" s="117"/>
      <c r="D109" s="117"/>
      <c r="E109" s="117"/>
      <c r="F109" s="140"/>
      <c r="G109" s="140"/>
      <c r="H109" s="151"/>
      <c r="I109" s="22"/>
    </row>
    <row r="110" spans="1:9" x14ac:dyDescent="0.2">
      <c r="A110" s="19"/>
      <c r="B110" s="20" t="s">
        <v>431</v>
      </c>
      <c r="C110" s="117"/>
      <c r="D110" s="117"/>
      <c r="E110" s="117"/>
      <c r="F110" s="140"/>
      <c r="G110" s="140"/>
      <c r="H110" s="151"/>
      <c r="I110" s="22"/>
    </row>
    <row r="111" spans="1:9" x14ac:dyDescent="0.2">
      <c r="A111" s="19"/>
      <c r="B111" s="20"/>
      <c r="C111" s="117"/>
      <c r="D111" s="117"/>
      <c r="E111" s="117"/>
      <c r="F111" s="140"/>
      <c r="G111" s="140"/>
      <c r="H111" s="151"/>
      <c r="I111" s="22"/>
    </row>
    <row r="112" spans="1:9" x14ac:dyDescent="0.2">
      <c r="A112" s="19"/>
      <c r="B112" s="148" t="s">
        <v>435</v>
      </c>
      <c r="C112" s="117"/>
      <c r="D112" s="117"/>
      <c r="E112" s="117"/>
      <c r="F112" s="140"/>
      <c r="G112" s="140"/>
      <c r="H112" s="151"/>
      <c r="I112" s="22"/>
    </row>
    <row r="113" spans="1:9" x14ac:dyDescent="0.2">
      <c r="A113" s="19"/>
      <c r="B113" s="148" t="s">
        <v>436</v>
      </c>
      <c r="C113" s="117"/>
      <c r="D113" s="117"/>
      <c r="E113" s="117"/>
      <c r="F113" s="140"/>
      <c r="G113" s="140"/>
      <c r="H113" s="151"/>
      <c r="I113" s="22"/>
    </row>
    <row r="114" spans="1:9" x14ac:dyDescent="0.2">
      <c r="A114" s="19"/>
      <c r="B114" s="148" t="s">
        <v>437</v>
      </c>
      <c r="C114" s="117"/>
      <c r="D114" s="117"/>
      <c r="E114" s="117"/>
      <c r="F114" s="140"/>
      <c r="G114" s="140"/>
      <c r="H114" s="151"/>
      <c r="I114" s="22"/>
    </row>
    <row r="115" spans="1:9" x14ac:dyDescent="0.2">
      <c r="A115" s="19"/>
      <c r="B115" s="148" t="s">
        <v>438</v>
      </c>
      <c r="C115" s="117"/>
      <c r="D115" s="117"/>
      <c r="E115" s="117"/>
      <c r="F115" s="140"/>
      <c r="G115" s="140"/>
      <c r="H115" s="151"/>
      <c r="I115" s="22"/>
    </row>
    <row r="116" spans="1:9" x14ac:dyDescent="0.2">
      <c r="A116" s="19"/>
      <c r="B116" s="2"/>
      <c r="C116" s="117"/>
      <c r="D116" s="117"/>
      <c r="E116" s="117"/>
      <c r="F116" s="140"/>
      <c r="G116" s="140"/>
      <c r="H116" s="151"/>
      <c r="I116" s="22"/>
    </row>
    <row r="117" spans="1:9" x14ac:dyDescent="0.2">
      <c r="A117" s="19" t="s">
        <v>63</v>
      </c>
      <c r="B117" s="2" t="s">
        <v>432</v>
      </c>
      <c r="C117" s="117"/>
      <c r="D117" s="117"/>
      <c r="E117" s="117"/>
      <c r="F117" s="140"/>
      <c r="G117" s="140"/>
      <c r="H117" s="151"/>
      <c r="I117" s="22"/>
    </row>
    <row r="118" spans="1:9" x14ac:dyDescent="0.2">
      <c r="A118" s="19"/>
      <c r="B118" s="2"/>
      <c r="C118" s="117"/>
      <c r="D118" s="117"/>
      <c r="E118" s="117"/>
      <c r="F118" s="140"/>
      <c r="G118" s="140"/>
      <c r="H118" s="151"/>
      <c r="I118" s="22"/>
    </row>
    <row r="119" spans="1:9" x14ac:dyDescent="0.2">
      <c r="A119" s="19"/>
      <c r="B119" s="148" t="s">
        <v>433</v>
      </c>
      <c r="C119" s="117"/>
      <c r="D119" s="117"/>
      <c r="E119" s="117"/>
      <c r="F119" s="140"/>
      <c r="G119" s="140"/>
      <c r="H119" s="151"/>
      <c r="I119" s="22"/>
    </row>
    <row r="120" spans="1:9" x14ac:dyDescent="0.2">
      <c r="A120" s="19"/>
      <c r="B120" s="2" t="s">
        <v>447</v>
      </c>
      <c r="C120" s="117"/>
      <c r="D120" s="117"/>
      <c r="E120" s="117"/>
      <c r="F120" s="140" t="s">
        <v>6</v>
      </c>
      <c r="G120" s="140">
        <f>1.5*15</f>
        <v>22.5</v>
      </c>
      <c r="H120" s="151"/>
      <c r="I120" s="22">
        <f>G120*H120</f>
        <v>0</v>
      </c>
    </row>
    <row r="121" spans="1:9" x14ac:dyDescent="0.2">
      <c r="A121" s="19"/>
      <c r="B121" s="2"/>
      <c r="C121" s="117"/>
      <c r="D121" s="117"/>
      <c r="E121" s="117"/>
      <c r="F121" s="140"/>
      <c r="G121" s="140"/>
      <c r="H121" s="151"/>
      <c r="I121" s="22"/>
    </row>
    <row r="122" spans="1:9" x14ac:dyDescent="0.2">
      <c r="A122" s="19"/>
      <c r="B122" s="148" t="s">
        <v>434</v>
      </c>
      <c r="C122" s="117"/>
      <c r="D122" s="117"/>
      <c r="E122" s="117"/>
      <c r="F122" s="140"/>
      <c r="G122" s="140"/>
      <c r="H122" s="151"/>
      <c r="I122" s="22"/>
    </row>
    <row r="123" spans="1:9" x14ac:dyDescent="0.2">
      <c r="A123" s="19"/>
      <c r="B123" s="2" t="s">
        <v>446</v>
      </c>
      <c r="C123" s="117"/>
      <c r="D123" s="117"/>
      <c r="E123" s="117"/>
      <c r="F123" s="140" t="s">
        <v>6</v>
      </c>
      <c r="G123" s="140">
        <f>4.7*6</f>
        <v>28.200000000000003</v>
      </c>
      <c r="H123" s="151"/>
      <c r="I123" s="22">
        <f>G123*H123</f>
        <v>0</v>
      </c>
    </row>
    <row r="124" spans="1:9" x14ac:dyDescent="0.2">
      <c r="A124" s="19"/>
      <c r="C124" s="117"/>
      <c r="D124" s="117"/>
      <c r="E124" s="117"/>
      <c r="F124" s="140"/>
      <c r="G124" s="140"/>
      <c r="H124" s="151"/>
      <c r="I124" s="22"/>
    </row>
    <row r="125" spans="1:9" x14ac:dyDescent="0.2">
      <c r="A125" s="19"/>
      <c r="B125" s="2" t="s">
        <v>445</v>
      </c>
      <c r="C125" s="117"/>
      <c r="D125" s="117"/>
      <c r="E125" s="117"/>
      <c r="F125" s="140" t="s">
        <v>6</v>
      </c>
      <c r="G125" s="140">
        <f>2.5*10</f>
        <v>25</v>
      </c>
      <c r="H125" s="151"/>
      <c r="I125" s="22">
        <f>G125*H125</f>
        <v>0</v>
      </c>
    </row>
    <row r="126" spans="1:9" x14ac:dyDescent="0.2">
      <c r="A126" s="19"/>
      <c r="B126" s="2"/>
      <c r="C126" s="117"/>
      <c r="D126" s="117"/>
      <c r="E126" s="117"/>
      <c r="F126" s="140"/>
      <c r="G126" s="140"/>
      <c r="H126" s="151"/>
      <c r="I126" s="22"/>
    </row>
    <row r="127" spans="1:9" x14ac:dyDescent="0.2">
      <c r="A127" s="19"/>
      <c r="B127" s="2"/>
      <c r="C127" s="117"/>
      <c r="D127" s="117"/>
      <c r="E127" s="117"/>
      <c r="F127" s="140"/>
      <c r="G127" s="140"/>
      <c r="H127" s="151"/>
      <c r="I127" s="22"/>
    </row>
    <row r="128" spans="1:9" x14ac:dyDescent="0.2">
      <c r="A128" s="19" t="s">
        <v>70</v>
      </c>
      <c r="B128" s="2" t="s">
        <v>439</v>
      </c>
      <c r="C128" s="117"/>
      <c r="D128" s="117"/>
      <c r="E128" s="117"/>
      <c r="F128" s="140"/>
      <c r="G128" s="140"/>
      <c r="H128" s="151"/>
      <c r="I128" s="22"/>
    </row>
    <row r="129" spans="1:9" x14ac:dyDescent="0.2">
      <c r="A129" s="19"/>
      <c r="B129" s="2"/>
      <c r="C129" s="117"/>
      <c r="D129" s="117"/>
      <c r="E129" s="117"/>
      <c r="F129" s="140"/>
      <c r="G129" s="140"/>
      <c r="H129" s="151"/>
      <c r="I129" s="22"/>
    </row>
    <row r="130" spans="1:9" x14ac:dyDescent="0.2">
      <c r="A130" s="19"/>
      <c r="B130" s="148" t="s">
        <v>442</v>
      </c>
      <c r="C130" s="117"/>
      <c r="D130" s="117"/>
      <c r="E130" s="117"/>
      <c r="F130" s="140"/>
      <c r="G130" s="140"/>
      <c r="H130" s="151"/>
      <c r="I130" s="22"/>
    </row>
    <row r="131" spans="1:9" x14ac:dyDescent="0.2">
      <c r="A131" s="19"/>
      <c r="B131" s="2" t="s">
        <v>443</v>
      </c>
      <c r="C131" s="117"/>
      <c r="D131" s="117"/>
      <c r="E131" s="117"/>
      <c r="F131" s="140" t="s">
        <v>6</v>
      </c>
      <c r="G131" s="140">
        <f>2.5*12</f>
        <v>30</v>
      </c>
      <c r="H131" s="151"/>
      <c r="I131" s="22">
        <f>G131*H131</f>
        <v>0</v>
      </c>
    </row>
    <row r="132" spans="1:9" x14ac:dyDescent="0.2">
      <c r="A132" s="19"/>
      <c r="B132" s="2"/>
      <c r="C132" s="117"/>
      <c r="D132" s="117"/>
      <c r="E132" s="117"/>
      <c r="F132" s="140"/>
      <c r="G132" s="140"/>
      <c r="H132" s="151"/>
      <c r="I132" s="22"/>
    </row>
    <row r="133" spans="1:9" x14ac:dyDescent="0.2">
      <c r="A133" s="19"/>
      <c r="B133" s="2" t="s">
        <v>444</v>
      </c>
      <c r="C133" s="117"/>
      <c r="D133" s="117"/>
      <c r="E133" s="117"/>
      <c r="F133" s="140" t="s">
        <v>6</v>
      </c>
      <c r="G133" s="140">
        <v>16</v>
      </c>
      <c r="H133" s="151"/>
      <c r="I133" s="22">
        <f>G133*H133</f>
        <v>0</v>
      </c>
    </row>
    <row r="134" spans="1:9" x14ac:dyDescent="0.2">
      <c r="A134" s="19"/>
      <c r="B134" s="2"/>
      <c r="C134" s="117"/>
      <c r="D134" s="117"/>
      <c r="E134" s="117"/>
      <c r="F134" s="140"/>
      <c r="G134" s="140"/>
      <c r="H134" s="151"/>
      <c r="I134" s="22"/>
    </row>
    <row r="135" spans="1:9" x14ac:dyDescent="0.2">
      <c r="A135" s="19"/>
      <c r="B135" s="2"/>
      <c r="C135" s="117"/>
      <c r="D135" s="117"/>
      <c r="E135" s="117"/>
      <c r="F135" s="140"/>
      <c r="G135" s="140"/>
      <c r="H135" s="151"/>
      <c r="I135" s="22"/>
    </row>
    <row r="136" spans="1:9" x14ac:dyDescent="0.2">
      <c r="A136" s="19"/>
      <c r="B136" s="2"/>
      <c r="C136" s="117"/>
      <c r="D136" s="117"/>
      <c r="E136" s="117"/>
      <c r="F136" s="140"/>
      <c r="G136" s="140"/>
      <c r="H136" s="151"/>
      <c r="I136" s="22"/>
    </row>
    <row r="137" spans="1:9" x14ac:dyDescent="0.2">
      <c r="A137" s="19"/>
      <c r="B137" s="2"/>
      <c r="C137" s="117"/>
      <c r="D137" s="117"/>
      <c r="E137" s="117"/>
      <c r="F137" s="140"/>
      <c r="G137" s="140"/>
      <c r="H137" s="151"/>
      <c r="I137" s="22"/>
    </row>
    <row r="138" spans="1:9" x14ac:dyDescent="0.2">
      <c r="A138" s="19"/>
      <c r="B138" s="2"/>
      <c r="C138" s="117"/>
      <c r="D138" s="117"/>
      <c r="E138" s="117"/>
      <c r="F138" s="140"/>
      <c r="G138" s="140"/>
      <c r="H138" s="151"/>
      <c r="I138" s="22"/>
    </row>
    <row r="139" spans="1:9" x14ac:dyDescent="0.2">
      <c r="A139" s="19"/>
      <c r="B139" s="2"/>
      <c r="C139" s="117"/>
      <c r="D139" s="117"/>
      <c r="E139" s="117"/>
      <c r="F139" s="140"/>
      <c r="G139" s="140"/>
      <c r="H139" s="151"/>
      <c r="I139" s="22"/>
    </row>
    <row r="140" spans="1:9" x14ac:dyDescent="0.2">
      <c r="A140" s="19"/>
      <c r="B140" s="145" t="s">
        <v>364</v>
      </c>
      <c r="C140" s="142"/>
      <c r="D140" s="117"/>
      <c r="E140" s="117"/>
      <c r="F140" s="146" t="s">
        <v>365</v>
      </c>
      <c r="G140" s="140"/>
      <c r="H140" s="140"/>
      <c r="I140" s="147">
        <f>SUM(I85:I139)</f>
        <v>0</v>
      </c>
    </row>
    <row r="141" spans="1:9" x14ac:dyDescent="0.2">
      <c r="A141" s="19"/>
      <c r="B141" s="2"/>
      <c r="C141" s="117"/>
      <c r="D141" s="117"/>
      <c r="E141" s="117"/>
      <c r="F141" s="140"/>
      <c r="G141" s="140"/>
      <c r="H141" s="151"/>
      <c r="I141" s="22"/>
    </row>
    <row r="142" spans="1:9" x14ac:dyDescent="0.2">
      <c r="A142" s="19"/>
      <c r="B142" s="2"/>
      <c r="C142" s="117"/>
      <c r="D142" s="117"/>
      <c r="E142" s="117"/>
      <c r="F142" s="140"/>
      <c r="G142" s="140"/>
      <c r="H142" s="151"/>
      <c r="I142" s="22"/>
    </row>
    <row r="143" spans="1:9" x14ac:dyDescent="0.2">
      <c r="A143" s="19"/>
      <c r="B143" s="20" t="str">
        <f>B4</f>
        <v>PROPOSED BAYHAW BOREHOLE REHABILITATION</v>
      </c>
      <c r="C143" s="117"/>
      <c r="D143" s="117"/>
      <c r="E143" s="117"/>
      <c r="F143" s="140"/>
      <c r="G143" s="140"/>
      <c r="H143" s="151"/>
      <c r="I143" s="22"/>
    </row>
    <row r="144" spans="1:9" x14ac:dyDescent="0.2">
      <c r="A144" s="19"/>
      <c r="B144" s="20" t="str">
        <f>B5</f>
        <v>BAIDOA SOUTH WEST STATE</v>
      </c>
      <c r="C144" s="117"/>
      <c r="D144" s="117"/>
      <c r="E144" s="117"/>
      <c r="F144" s="140"/>
      <c r="G144" s="140"/>
      <c r="H144" s="151"/>
      <c r="I144" s="22"/>
    </row>
    <row r="145" spans="1:9" x14ac:dyDescent="0.2">
      <c r="A145" s="19"/>
      <c r="B145" s="20"/>
      <c r="C145" s="117"/>
      <c r="D145" s="117"/>
      <c r="E145" s="117"/>
      <c r="F145" s="140"/>
      <c r="G145" s="140"/>
      <c r="H145" s="151"/>
      <c r="I145" s="22"/>
    </row>
    <row r="146" spans="1:9" x14ac:dyDescent="0.2">
      <c r="A146" s="19"/>
      <c r="B146" s="20"/>
      <c r="C146" s="117"/>
      <c r="D146" s="117"/>
      <c r="E146" s="117"/>
      <c r="F146" s="140"/>
      <c r="G146" s="140"/>
      <c r="H146" s="151"/>
      <c r="I146" s="22"/>
    </row>
    <row r="147" spans="1:9" x14ac:dyDescent="0.2">
      <c r="A147" s="19"/>
      <c r="B147" s="20" t="str">
        <f>B7</f>
        <v>SECTION 2: MOUNTING STRUCTURE</v>
      </c>
      <c r="C147" s="117"/>
      <c r="D147" s="117"/>
      <c r="E147" s="117"/>
      <c r="F147" s="140"/>
      <c r="G147" s="140"/>
      <c r="H147" s="151"/>
      <c r="I147" s="22"/>
    </row>
    <row r="148" spans="1:9" x14ac:dyDescent="0.2">
      <c r="A148" s="19"/>
      <c r="B148" s="145"/>
      <c r="C148" s="117"/>
      <c r="D148" s="117"/>
      <c r="E148" s="117"/>
      <c r="F148" s="140"/>
      <c r="G148" s="140"/>
      <c r="H148" s="151"/>
      <c r="I148" s="22"/>
    </row>
    <row r="149" spans="1:9" x14ac:dyDescent="0.2">
      <c r="A149" s="19"/>
      <c r="B149" s="20" t="s">
        <v>440</v>
      </c>
      <c r="C149" s="117"/>
      <c r="D149" s="117"/>
      <c r="E149" s="117"/>
      <c r="F149" s="140"/>
      <c r="G149" s="140"/>
      <c r="H149" s="151"/>
      <c r="I149" s="22"/>
    </row>
    <row r="150" spans="1:9" x14ac:dyDescent="0.2">
      <c r="A150" s="19"/>
      <c r="B150" s="20"/>
      <c r="C150" s="117"/>
      <c r="D150" s="117"/>
      <c r="E150" s="117"/>
      <c r="F150" s="140"/>
      <c r="G150" s="140"/>
      <c r="H150" s="151"/>
      <c r="I150" s="22"/>
    </row>
    <row r="151" spans="1:9" x14ac:dyDescent="0.2">
      <c r="A151" s="19"/>
      <c r="B151" s="20"/>
      <c r="C151" s="117"/>
      <c r="D151" s="117"/>
      <c r="E151" s="117"/>
      <c r="F151" s="140"/>
      <c r="G151" s="140"/>
      <c r="H151" s="151"/>
      <c r="I151" s="22"/>
    </row>
    <row r="152" spans="1:9" x14ac:dyDescent="0.2">
      <c r="A152" s="19"/>
      <c r="B152" s="148" t="s">
        <v>403</v>
      </c>
      <c r="C152" s="117"/>
      <c r="D152" s="117"/>
      <c r="E152" s="117"/>
      <c r="F152" s="140"/>
      <c r="G152" s="140"/>
      <c r="H152" s="140"/>
      <c r="I152" s="22"/>
    </row>
    <row r="153" spans="1:9" x14ac:dyDescent="0.2">
      <c r="A153" s="19"/>
      <c r="B153" s="2"/>
      <c r="C153" s="117"/>
      <c r="D153" s="117"/>
      <c r="E153" s="117"/>
      <c r="F153" s="140"/>
      <c r="G153" s="140"/>
      <c r="H153" s="140"/>
      <c r="I153" s="22"/>
    </row>
    <row r="154" spans="1:9" x14ac:dyDescent="0.2">
      <c r="A154" s="19" t="s">
        <v>63</v>
      </c>
      <c r="B154" s="2" t="s">
        <v>404</v>
      </c>
      <c r="C154" s="117"/>
      <c r="D154" s="117"/>
      <c r="E154" s="117"/>
      <c r="F154" s="144" t="s">
        <v>370</v>
      </c>
      <c r="G154" s="140">
        <f>G90*0.1</f>
        <v>1.5</v>
      </c>
      <c r="H154" s="140"/>
      <c r="I154" s="22">
        <f>G154*H154</f>
        <v>0</v>
      </c>
    </row>
    <row r="155" spans="1:9" x14ac:dyDescent="0.2">
      <c r="A155" s="19"/>
      <c r="B155" s="2"/>
      <c r="C155" s="117"/>
      <c r="D155" s="117"/>
      <c r="E155" s="117"/>
      <c r="F155" s="144"/>
      <c r="G155" s="140"/>
      <c r="H155" s="151"/>
      <c r="I155" s="22"/>
    </row>
    <row r="156" spans="1:9" x14ac:dyDescent="0.2">
      <c r="A156" s="19" t="s">
        <v>70</v>
      </c>
      <c r="B156" s="2" t="s">
        <v>405</v>
      </c>
      <c r="C156" s="117"/>
      <c r="D156" s="117"/>
      <c r="E156" s="117"/>
      <c r="F156" s="144" t="s">
        <v>370</v>
      </c>
      <c r="G156" s="140">
        <f>(0.3*0.3*0.1)*15</f>
        <v>0.13499999999999998</v>
      </c>
      <c r="H156" s="140"/>
      <c r="I156" s="22">
        <f>G156*H156</f>
        <v>0</v>
      </c>
    </row>
    <row r="157" spans="1:9" x14ac:dyDescent="0.2">
      <c r="A157" s="19"/>
      <c r="B157" s="20"/>
      <c r="C157" s="117"/>
      <c r="D157" s="117"/>
      <c r="E157" s="117"/>
      <c r="F157" s="140"/>
      <c r="G157" s="140"/>
      <c r="H157" s="151"/>
      <c r="I157" s="22"/>
    </row>
    <row r="158" spans="1:9" x14ac:dyDescent="0.2">
      <c r="A158" s="19"/>
      <c r="B158" s="148" t="s">
        <v>406</v>
      </c>
      <c r="C158" s="117"/>
      <c r="D158" s="117"/>
      <c r="E158" s="117"/>
      <c r="F158" s="140"/>
      <c r="G158" s="140"/>
      <c r="H158" s="140"/>
      <c r="I158" s="22"/>
    </row>
    <row r="159" spans="1:9" x14ac:dyDescent="0.2">
      <c r="A159" s="19"/>
      <c r="B159" s="148" t="s">
        <v>407</v>
      </c>
      <c r="C159" s="117"/>
      <c r="D159" s="117"/>
      <c r="E159" s="117"/>
      <c r="F159" s="140"/>
      <c r="G159" s="140"/>
      <c r="H159" s="140"/>
      <c r="I159" s="22"/>
    </row>
    <row r="160" spans="1:9" x14ac:dyDescent="0.2">
      <c r="A160" s="19"/>
      <c r="B160" s="148"/>
      <c r="C160" s="117"/>
      <c r="D160" s="117"/>
      <c r="E160" s="117"/>
      <c r="F160" s="140"/>
      <c r="G160" s="140"/>
      <c r="H160" s="140"/>
      <c r="I160" s="22"/>
    </row>
    <row r="161" spans="1:9" x14ac:dyDescent="0.2">
      <c r="A161" s="19"/>
      <c r="B161" s="148" t="s">
        <v>408</v>
      </c>
      <c r="C161" s="117"/>
      <c r="D161" s="117"/>
      <c r="E161" s="117"/>
      <c r="F161" s="140"/>
      <c r="G161" s="140"/>
      <c r="H161" s="140"/>
      <c r="I161" s="22"/>
    </row>
    <row r="162" spans="1:9" x14ac:dyDescent="0.2">
      <c r="A162" s="19"/>
      <c r="B162" s="2"/>
      <c r="C162" s="117"/>
      <c r="D162" s="117"/>
      <c r="E162" s="117"/>
      <c r="F162" s="140"/>
      <c r="G162" s="140"/>
      <c r="H162" s="140"/>
      <c r="I162" s="22"/>
    </row>
    <row r="163" spans="1:9" x14ac:dyDescent="0.2">
      <c r="A163" s="19" t="s">
        <v>98</v>
      </c>
      <c r="B163" s="2" t="s">
        <v>409</v>
      </c>
      <c r="C163" s="117"/>
      <c r="D163" s="117"/>
      <c r="E163" s="117"/>
      <c r="F163" s="140"/>
      <c r="G163" s="140"/>
      <c r="H163" s="140"/>
      <c r="I163" s="22"/>
    </row>
    <row r="164" spans="1:9" x14ac:dyDescent="0.2">
      <c r="A164" s="19"/>
      <c r="B164" s="2" t="s">
        <v>410</v>
      </c>
      <c r="C164" s="117"/>
      <c r="D164" s="117"/>
      <c r="E164" s="117"/>
      <c r="F164" s="144" t="s">
        <v>370</v>
      </c>
      <c r="G164" s="140">
        <f>6*3*0.2</f>
        <v>3.6</v>
      </c>
      <c r="H164" s="140"/>
      <c r="I164" s="22">
        <f>G164*H164</f>
        <v>0</v>
      </c>
    </row>
    <row r="165" spans="1:9" x14ac:dyDescent="0.2">
      <c r="A165" s="19"/>
      <c r="B165" s="2"/>
      <c r="C165" s="117"/>
      <c r="D165" s="117"/>
      <c r="E165" s="117"/>
      <c r="F165" s="140"/>
      <c r="G165" s="140"/>
      <c r="H165" s="151"/>
      <c r="I165" s="22"/>
    </row>
    <row r="166" spans="1:9" x14ac:dyDescent="0.2">
      <c r="A166" s="19"/>
      <c r="B166" s="148" t="s">
        <v>411</v>
      </c>
      <c r="C166" s="117"/>
      <c r="D166" s="117"/>
      <c r="E166" s="117"/>
      <c r="F166" s="140"/>
      <c r="G166" s="140"/>
      <c r="H166" s="151"/>
      <c r="I166" s="22"/>
    </row>
    <row r="167" spans="1:9" x14ac:dyDescent="0.2">
      <c r="A167" s="19"/>
      <c r="B167" s="2"/>
      <c r="C167" s="117"/>
      <c r="D167" s="117"/>
      <c r="E167" s="117"/>
      <c r="F167" s="140"/>
      <c r="G167" s="140"/>
      <c r="H167" s="151"/>
      <c r="I167" s="22"/>
    </row>
    <row r="168" spans="1:9" x14ac:dyDescent="0.2">
      <c r="A168" s="19" t="s">
        <v>125</v>
      </c>
      <c r="B168" s="2" t="s">
        <v>412</v>
      </c>
      <c r="C168" s="117"/>
      <c r="D168" s="117"/>
      <c r="E168" s="117"/>
      <c r="F168" s="144" t="s">
        <v>370</v>
      </c>
      <c r="G168" s="140">
        <f>G164</f>
        <v>3.6</v>
      </c>
      <c r="H168" s="140"/>
      <c r="I168" s="22">
        <f>G168*H168</f>
        <v>0</v>
      </c>
    </row>
    <row r="169" spans="1:9" x14ac:dyDescent="0.2">
      <c r="A169" s="19"/>
      <c r="B169" s="2"/>
      <c r="C169" s="117"/>
      <c r="D169" s="117"/>
      <c r="E169" s="117"/>
      <c r="F169" s="140"/>
      <c r="G169" s="140"/>
      <c r="H169" s="151"/>
      <c r="I169" s="22"/>
    </row>
    <row r="170" spans="1:9" x14ac:dyDescent="0.2">
      <c r="A170" s="19" t="s">
        <v>134</v>
      </c>
      <c r="B170" s="2" t="s">
        <v>413</v>
      </c>
      <c r="C170" s="117"/>
      <c r="D170" s="117"/>
      <c r="E170" s="117"/>
      <c r="F170" s="144" t="s">
        <v>370</v>
      </c>
      <c r="G170" s="140">
        <f>G164</f>
        <v>3.6</v>
      </c>
      <c r="H170" s="140"/>
      <c r="I170" s="22">
        <f>G170*H170</f>
        <v>0</v>
      </c>
    </row>
    <row r="171" spans="1:9" x14ac:dyDescent="0.2">
      <c r="A171" s="19"/>
      <c r="B171" s="2"/>
      <c r="C171" s="117"/>
      <c r="D171" s="117"/>
      <c r="E171" s="117"/>
      <c r="F171" s="140"/>
      <c r="G171" s="140"/>
      <c r="H171" s="151"/>
      <c r="I171" s="22"/>
    </row>
    <row r="172" spans="1:9" x14ac:dyDescent="0.2">
      <c r="A172" s="19"/>
      <c r="B172" s="2"/>
      <c r="C172" s="117"/>
      <c r="D172" s="117"/>
      <c r="E172" s="117"/>
      <c r="F172" s="140"/>
      <c r="G172" s="140"/>
      <c r="H172" s="151"/>
      <c r="I172" s="22"/>
    </row>
    <row r="173" spans="1:9" x14ac:dyDescent="0.2">
      <c r="A173" s="19"/>
      <c r="B173" s="160"/>
      <c r="C173" s="117"/>
      <c r="D173" s="117"/>
      <c r="E173" s="117"/>
      <c r="F173" s="140"/>
      <c r="G173" s="140"/>
      <c r="H173" s="140"/>
      <c r="I173" s="158"/>
    </row>
    <row r="174" spans="1:9" x14ac:dyDescent="0.2">
      <c r="A174" s="19"/>
      <c r="B174" s="2"/>
      <c r="C174" s="117"/>
      <c r="D174" s="117"/>
      <c r="E174" s="117"/>
      <c r="F174" s="140"/>
      <c r="G174" s="140"/>
      <c r="H174" s="140"/>
      <c r="I174" s="22"/>
    </row>
    <row r="175" spans="1:9" x14ac:dyDescent="0.2">
      <c r="A175" s="19"/>
      <c r="B175" s="145" t="s">
        <v>364</v>
      </c>
      <c r="C175" s="142"/>
      <c r="D175" s="117"/>
      <c r="E175" s="117"/>
      <c r="F175" s="146" t="s">
        <v>365</v>
      </c>
      <c r="G175" s="140"/>
      <c r="H175" s="140"/>
      <c r="I175" s="147">
        <f>SUM(I154:I174)</f>
        <v>0</v>
      </c>
    </row>
    <row r="176" spans="1:9" x14ac:dyDescent="0.2">
      <c r="A176" s="19"/>
      <c r="B176" s="145"/>
      <c r="C176" s="150"/>
      <c r="D176" s="150"/>
      <c r="E176" s="150"/>
      <c r="F176" s="146"/>
      <c r="G176" s="140"/>
      <c r="H176" s="140"/>
      <c r="I176" s="153"/>
    </row>
    <row r="177" spans="1:9" x14ac:dyDescent="0.2">
      <c r="A177" s="19"/>
      <c r="B177" s="145"/>
      <c r="C177" s="150"/>
      <c r="D177" s="150"/>
      <c r="E177" s="150"/>
      <c r="F177" s="146"/>
      <c r="G177" s="140"/>
      <c r="H177" s="140"/>
      <c r="I177" s="147"/>
    </row>
    <row r="178" spans="1:9" x14ac:dyDescent="0.2">
      <c r="A178" s="154"/>
      <c r="B178" s="161"/>
      <c r="C178" s="156"/>
      <c r="D178" s="156"/>
      <c r="E178" s="156"/>
      <c r="F178" s="157"/>
      <c r="G178" s="157"/>
      <c r="H178" s="157"/>
      <c r="I178" s="158"/>
    </row>
    <row r="179" spans="1:9" x14ac:dyDescent="0.2">
      <c r="A179" s="19"/>
      <c r="B179" s="20"/>
      <c r="C179" s="117"/>
      <c r="D179" s="117"/>
      <c r="E179" s="117"/>
      <c r="F179" s="140"/>
      <c r="G179" s="140"/>
      <c r="H179" s="140"/>
      <c r="I179" s="22"/>
    </row>
    <row r="180" spans="1:9" x14ac:dyDescent="0.2">
      <c r="A180" s="19"/>
      <c r="B180" s="20" t="str">
        <f>B4</f>
        <v>PROPOSED BAYHAW BOREHOLE REHABILITATION</v>
      </c>
      <c r="C180" s="117"/>
      <c r="D180" s="117"/>
      <c r="E180" s="117"/>
      <c r="F180" s="140"/>
      <c r="G180" s="140"/>
      <c r="H180" s="140"/>
      <c r="I180" s="22"/>
    </row>
    <row r="181" spans="1:9" x14ac:dyDescent="0.2">
      <c r="A181" s="19"/>
      <c r="B181" s="20" t="str">
        <f>B5</f>
        <v>BAIDOA SOUTH WEST STATE</v>
      </c>
      <c r="C181" s="117"/>
      <c r="D181" s="117"/>
      <c r="E181" s="117"/>
      <c r="F181" s="140"/>
      <c r="G181" s="140"/>
      <c r="H181" s="140"/>
      <c r="I181" s="22"/>
    </row>
    <row r="182" spans="1:9" x14ac:dyDescent="0.2">
      <c r="A182" s="19"/>
      <c r="B182" s="20"/>
      <c r="C182" s="117"/>
      <c r="D182" s="117"/>
      <c r="E182" s="117"/>
      <c r="F182" s="140"/>
      <c r="G182" s="140"/>
      <c r="H182" s="140"/>
      <c r="I182" s="22"/>
    </row>
    <row r="183" spans="1:9" x14ac:dyDescent="0.2">
      <c r="A183" s="19"/>
      <c r="B183" s="20"/>
      <c r="C183" s="117"/>
      <c r="D183" s="117"/>
      <c r="E183" s="117"/>
      <c r="F183" s="140"/>
      <c r="G183" s="140"/>
      <c r="H183" s="140"/>
      <c r="I183" s="22"/>
    </row>
    <row r="184" spans="1:9" x14ac:dyDescent="0.2">
      <c r="A184" s="19"/>
      <c r="B184" s="20" t="str">
        <f>B7</f>
        <v>SECTION 2: MOUNTING STRUCTURE</v>
      </c>
      <c r="C184" s="117"/>
      <c r="D184" s="117"/>
      <c r="E184" s="117"/>
      <c r="F184" s="140"/>
      <c r="G184" s="140"/>
      <c r="H184" s="140"/>
      <c r="I184" s="22"/>
    </row>
    <row r="185" spans="1:9" x14ac:dyDescent="0.2">
      <c r="A185" s="19"/>
      <c r="B185" s="20"/>
      <c r="C185" s="117"/>
      <c r="D185" s="117"/>
      <c r="E185" s="117"/>
      <c r="F185" s="140"/>
      <c r="G185" s="140"/>
      <c r="H185" s="140"/>
      <c r="I185" s="22"/>
    </row>
    <row r="186" spans="1:9" x14ac:dyDescent="0.2">
      <c r="A186" s="19"/>
      <c r="B186" s="20" t="s">
        <v>441</v>
      </c>
      <c r="C186" s="117"/>
      <c r="D186" s="117"/>
      <c r="E186" s="117"/>
      <c r="F186" s="140"/>
      <c r="G186" s="140"/>
      <c r="H186" s="140"/>
      <c r="I186" s="22"/>
    </row>
    <row r="187" spans="1:9" x14ac:dyDescent="0.2">
      <c r="A187" s="19"/>
      <c r="B187" s="20"/>
      <c r="C187" s="117"/>
      <c r="D187" s="117"/>
      <c r="E187" s="117"/>
      <c r="F187" s="140"/>
      <c r="G187" s="140"/>
      <c r="H187" s="140"/>
      <c r="I187" s="22"/>
    </row>
    <row r="188" spans="1:9" x14ac:dyDescent="0.2">
      <c r="A188" s="19"/>
      <c r="B188" s="149"/>
      <c r="C188" s="117"/>
      <c r="D188" s="117"/>
      <c r="E188" s="117"/>
      <c r="F188" s="140"/>
      <c r="G188" s="140"/>
      <c r="H188" s="140"/>
      <c r="I188" s="22"/>
    </row>
    <row r="189" spans="1:9" x14ac:dyDescent="0.2">
      <c r="A189" s="19" t="s">
        <v>63</v>
      </c>
      <c r="B189" s="148" t="s">
        <v>414</v>
      </c>
      <c r="C189" s="117"/>
      <c r="D189" s="117"/>
      <c r="E189" s="117"/>
      <c r="F189" s="140"/>
      <c r="G189" s="140"/>
      <c r="H189" s="140"/>
      <c r="I189" s="22"/>
    </row>
    <row r="190" spans="1:9" x14ac:dyDescent="0.2">
      <c r="A190" s="19"/>
      <c r="B190" s="149"/>
      <c r="C190" s="117"/>
      <c r="D190" s="117"/>
      <c r="E190" s="117"/>
      <c r="F190" s="140"/>
      <c r="G190" s="140"/>
      <c r="H190" s="140"/>
      <c r="I190" s="22"/>
    </row>
    <row r="191" spans="1:9" x14ac:dyDescent="0.2">
      <c r="A191" s="19"/>
      <c r="B191" s="2" t="s">
        <v>415</v>
      </c>
      <c r="C191" s="117"/>
      <c r="D191" s="117"/>
      <c r="E191" s="117"/>
      <c r="F191" s="140"/>
      <c r="G191" s="140"/>
      <c r="H191" s="140"/>
      <c r="I191" s="22"/>
    </row>
    <row r="192" spans="1:9" x14ac:dyDescent="0.2">
      <c r="A192" s="19"/>
      <c r="B192" s="2"/>
      <c r="C192" s="117"/>
      <c r="D192" s="117"/>
      <c r="E192" s="117"/>
      <c r="F192" s="140"/>
      <c r="G192" s="140"/>
      <c r="H192" s="140"/>
      <c r="I192" s="22"/>
    </row>
    <row r="193" spans="1:9" x14ac:dyDescent="0.2">
      <c r="A193" s="19"/>
      <c r="B193" s="2" t="s">
        <v>416</v>
      </c>
      <c r="C193" s="117"/>
      <c r="D193" s="117"/>
      <c r="E193" s="117"/>
      <c r="F193" s="144" t="s">
        <v>358</v>
      </c>
      <c r="G193" s="140">
        <f>6*3</f>
        <v>18</v>
      </c>
      <c r="H193" s="140"/>
      <c r="I193" s="22">
        <f>G193*H193</f>
        <v>0</v>
      </c>
    </row>
    <row r="194" spans="1:9" x14ac:dyDescent="0.2">
      <c r="A194" s="19"/>
      <c r="B194" s="2"/>
      <c r="C194" s="117"/>
      <c r="D194" s="117"/>
      <c r="E194" s="117"/>
      <c r="F194" s="140"/>
      <c r="G194" s="140"/>
      <c r="H194" s="140"/>
      <c r="I194" s="22"/>
    </row>
    <row r="195" spans="1:9" x14ac:dyDescent="0.2">
      <c r="A195" s="19"/>
      <c r="B195" s="2"/>
      <c r="C195" s="117"/>
      <c r="D195" s="117"/>
      <c r="E195" s="117"/>
      <c r="F195" s="144"/>
      <c r="G195" s="140"/>
      <c r="H195" s="140"/>
      <c r="I195" s="162"/>
    </row>
    <row r="196" spans="1:9" x14ac:dyDescent="0.2">
      <c r="A196" s="19"/>
      <c r="B196" s="148" t="s">
        <v>417</v>
      </c>
      <c r="C196" s="117"/>
      <c r="D196" s="117"/>
      <c r="E196" s="117"/>
      <c r="F196" s="144"/>
      <c r="G196" s="140"/>
      <c r="H196" s="140"/>
      <c r="I196" s="162"/>
    </row>
    <row r="197" spans="1:9" x14ac:dyDescent="0.2">
      <c r="A197" s="19"/>
      <c r="B197" s="159"/>
      <c r="C197" s="117"/>
      <c r="D197" s="117"/>
      <c r="E197" s="117"/>
      <c r="F197" s="19"/>
      <c r="G197" s="140"/>
      <c r="H197" s="140"/>
      <c r="I197" s="162"/>
    </row>
    <row r="198" spans="1:9" x14ac:dyDescent="0.2">
      <c r="A198" s="19" t="s">
        <v>70</v>
      </c>
      <c r="B198" s="148" t="s">
        <v>418</v>
      </c>
      <c r="C198" s="117"/>
      <c r="D198" s="117"/>
      <c r="E198" s="117"/>
      <c r="F198" s="19"/>
      <c r="G198" s="140"/>
      <c r="H198" s="140"/>
      <c r="I198" s="162"/>
    </row>
    <row r="199" spans="1:9" x14ac:dyDescent="0.2">
      <c r="A199" s="19"/>
      <c r="B199" s="163" t="s">
        <v>419</v>
      </c>
      <c r="C199" s="117"/>
      <c r="D199" s="117"/>
      <c r="E199" s="117"/>
      <c r="F199" s="19"/>
      <c r="G199" s="140"/>
      <c r="H199" s="140"/>
      <c r="I199" s="162"/>
    </row>
    <row r="200" spans="1:9" x14ac:dyDescent="0.2">
      <c r="A200" s="19"/>
      <c r="B200" s="148" t="s">
        <v>420</v>
      </c>
      <c r="C200" s="117"/>
      <c r="D200" s="117"/>
      <c r="E200" s="117"/>
      <c r="F200" s="19"/>
      <c r="G200" s="140"/>
      <c r="H200" s="140"/>
      <c r="I200" s="162"/>
    </row>
    <row r="201" spans="1:9" x14ac:dyDescent="0.2">
      <c r="A201" s="19"/>
      <c r="B201" s="23"/>
      <c r="C201" s="117"/>
      <c r="D201" s="117"/>
      <c r="E201" s="117"/>
      <c r="F201" s="19"/>
      <c r="G201" s="140"/>
      <c r="H201" s="140"/>
      <c r="I201" s="162"/>
    </row>
    <row r="202" spans="1:9" x14ac:dyDescent="0.2">
      <c r="A202" s="19"/>
      <c r="B202" s="159" t="s">
        <v>421</v>
      </c>
      <c r="C202" s="117"/>
      <c r="D202" s="117"/>
      <c r="E202" s="117"/>
      <c r="F202" s="144" t="s">
        <v>379</v>
      </c>
      <c r="G202" s="140">
        <v>1</v>
      </c>
      <c r="H202" s="140"/>
      <c r="I202" s="162">
        <f>H202*G202</f>
        <v>0</v>
      </c>
    </row>
    <row r="203" spans="1:9" x14ac:dyDescent="0.2">
      <c r="A203" s="19"/>
      <c r="B203" s="159"/>
      <c r="C203" s="117"/>
      <c r="D203" s="117"/>
      <c r="E203" s="117"/>
      <c r="F203" s="19"/>
      <c r="G203" s="140"/>
      <c r="H203" s="140"/>
      <c r="I203" s="162"/>
    </row>
    <row r="204" spans="1:9" x14ac:dyDescent="0.2">
      <c r="A204" s="19"/>
      <c r="B204" s="2"/>
      <c r="C204" s="164"/>
      <c r="D204" s="117"/>
      <c r="E204" s="117"/>
      <c r="F204" s="140"/>
      <c r="G204" s="165"/>
      <c r="H204" s="140"/>
      <c r="I204" s="22"/>
    </row>
    <row r="205" spans="1:9" x14ac:dyDescent="0.2">
      <c r="A205" s="19"/>
      <c r="B205" s="148"/>
      <c r="C205" s="164"/>
      <c r="D205" s="117"/>
      <c r="E205" s="117"/>
      <c r="F205" s="140"/>
      <c r="G205" s="165"/>
      <c r="H205" s="140"/>
      <c r="I205" s="22"/>
    </row>
    <row r="206" spans="1:9" x14ac:dyDescent="0.2">
      <c r="A206" s="19"/>
      <c r="B206" s="163"/>
      <c r="C206" s="164"/>
      <c r="D206" s="117"/>
      <c r="E206" s="117"/>
      <c r="F206" s="140"/>
      <c r="G206" s="165"/>
      <c r="H206" s="140"/>
      <c r="I206" s="22"/>
    </row>
    <row r="207" spans="1:9" x14ac:dyDescent="0.2">
      <c r="A207" s="19"/>
      <c r="B207" s="148"/>
      <c r="C207" s="164"/>
      <c r="D207" s="117"/>
      <c r="E207" s="117"/>
      <c r="F207" s="140"/>
      <c r="G207" s="165"/>
      <c r="H207" s="140"/>
      <c r="I207" s="22"/>
    </row>
    <row r="208" spans="1:9" x14ac:dyDescent="0.2">
      <c r="A208" s="19"/>
      <c r="B208" s="2"/>
      <c r="C208" s="164"/>
      <c r="D208" s="117"/>
      <c r="E208" s="117"/>
      <c r="F208" s="140"/>
      <c r="G208" s="165"/>
      <c r="H208" s="140"/>
      <c r="I208" s="22"/>
    </row>
    <row r="209" spans="1:9" x14ac:dyDescent="0.2">
      <c r="A209" s="19"/>
      <c r="B209" s="2"/>
      <c r="C209" s="164"/>
      <c r="D209" s="117"/>
      <c r="E209" s="117"/>
      <c r="F209" s="140"/>
      <c r="G209" s="165"/>
      <c r="H209" s="140"/>
      <c r="I209" s="162"/>
    </row>
    <row r="210" spans="1:9" x14ac:dyDescent="0.2">
      <c r="A210" s="19"/>
      <c r="B210" s="2"/>
      <c r="C210" s="164"/>
      <c r="D210" s="117"/>
      <c r="E210" s="117"/>
      <c r="F210" s="140"/>
      <c r="G210" s="165"/>
      <c r="H210" s="140"/>
      <c r="I210" s="22"/>
    </row>
    <row r="211" spans="1:9" x14ac:dyDescent="0.2">
      <c r="A211" s="19"/>
      <c r="B211" s="2"/>
      <c r="C211" s="164"/>
      <c r="D211" s="117"/>
      <c r="E211" s="117"/>
      <c r="F211" s="140"/>
      <c r="G211" s="165"/>
      <c r="H211" s="140"/>
      <c r="I211" s="22"/>
    </row>
    <row r="212" spans="1:9" x14ac:dyDescent="0.2">
      <c r="A212" s="19"/>
      <c r="B212" s="2"/>
      <c r="C212" s="164"/>
      <c r="D212" s="117"/>
      <c r="E212" s="117"/>
      <c r="F212" s="140"/>
      <c r="G212" s="165"/>
      <c r="H212" s="140"/>
      <c r="I212" s="22"/>
    </row>
    <row r="213" spans="1:9" x14ac:dyDescent="0.2">
      <c r="A213" s="19"/>
      <c r="B213" s="2"/>
      <c r="C213" s="117"/>
      <c r="D213" s="117"/>
      <c r="E213" s="117"/>
      <c r="F213" s="140"/>
      <c r="G213" s="140"/>
      <c r="H213" s="140"/>
      <c r="I213" s="166"/>
    </row>
    <row r="214" spans="1:9" x14ac:dyDescent="0.2">
      <c r="A214" s="19"/>
      <c r="B214" s="145" t="s">
        <v>364</v>
      </c>
      <c r="C214" s="142"/>
      <c r="D214" s="117"/>
      <c r="E214" s="117"/>
      <c r="F214" s="146" t="s">
        <v>365</v>
      </c>
      <c r="G214" s="140"/>
      <c r="H214" s="140"/>
      <c r="I214" s="167">
        <f>SUM(I195:I213)</f>
        <v>0</v>
      </c>
    </row>
    <row r="215" spans="1:9" ht="15.75" thickBot="1" x14ac:dyDescent="0.25">
      <c r="A215" s="19"/>
      <c r="B215" s="2"/>
      <c r="C215" s="117"/>
      <c r="D215" s="117"/>
      <c r="E215" s="117"/>
      <c r="F215" s="140"/>
      <c r="G215" s="140"/>
      <c r="H215" s="140"/>
      <c r="I215" s="168"/>
    </row>
    <row r="216" spans="1:9" ht="15.75" thickTop="1" x14ac:dyDescent="0.2">
      <c r="A216" s="19"/>
      <c r="B216" s="169"/>
      <c r="C216" s="117"/>
      <c r="D216" s="117"/>
      <c r="E216" s="117"/>
      <c r="F216" s="140"/>
      <c r="G216" s="140"/>
      <c r="H216" s="140"/>
      <c r="I216" s="22"/>
    </row>
    <row r="217" spans="1:9" x14ac:dyDescent="0.2">
      <c r="A217" s="19"/>
      <c r="B217" s="170"/>
      <c r="C217" s="117"/>
      <c r="D217" s="117"/>
      <c r="E217" s="117"/>
      <c r="F217" s="140"/>
      <c r="G217" s="140"/>
      <c r="H217" s="140"/>
      <c r="I217" s="22"/>
    </row>
    <row r="218" spans="1:9" x14ac:dyDescent="0.2">
      <c r="A218" s="19"/>
      <c r="B218" s="170"/>
      <c r="C218" s="117"/>
      <c r="D218" s="117"/>
      <c r="E218" s="117"/>
      <c r="F218" s="140"/>
      <c r="G218" s="140"/>
      <c r="H218" s="140"/>
      <c r="I218" s="22"/>
    </row>
    <row r="219" spans="1:9" x14ac:dyDescent="0.2">
      <c r="A219" s="154"/>
      <c r="B219" s="161"/>
      <c r="C219" s="156"/>
      <c r="D219" s="156"/>
      <c r="E219" s="156"/>
      <c r="F219" s="157"/>
      <c r="G219" s="157"/>
      <c r="H219" s="157"/>
      <c r="I219" s="158"/>
    </row>
    <row r="220" spans="1:9" x14ac:dyDescent="0.2">
      <c r="A220" s="19"/>
      <c r="B220" s="2"/>
      <c r="C220" s="117"/>
      <c r="D220" s="117"/>
      <c r="E220" s="117"/>
      <c r="F220" s="144"/>
      <c r="G220" s="140"/>
      <c r="H220" s="140"/>
      <c r="I220" s="22"/>
    </row>
    <row r="221" spans="1:9" x14ac:dyDescent="0.2">
      <c r="A221" s="19"/>
      <c r="B221" s="171" t="str">
        <f>B4</f>
        <v>PROPOSED BAYHAW BOREHOLE REHABILITATION</v>
      </c>
      <c r="C221" s="117"/>
      <c r="D221" s="117"/>
      <c r="E221" s="117"/>
      <c r="F221" s="144"/>
      <c r="G221" s="140"/>
      <c r="H221" s="140"/>
      <c r="I221" s="22"/>
    </row>
    <row r="222" spans="1:9" x14ac:dyDescent="0.2">
      <c r="A222" s="19"/>
      <c r="B222" s="171" t="str">
        <f>B5</f>
        <v>BAIDOA SOUTH WEST STATE</v>
      </c>
      <c r="C222" s="117"/>
      <c r="D222" s="117"/>
      <c r="E222" s="117"/>
      <c r="F222" s="144"/>
      <c r="G222" s="140"/>
      <c r="H222" s="172"/>
      <c r="I222" s="173"/>
    </row>
    <row r="223" spans="1:9" x14ac:dyDescent="0.2">
      <c r="A223" s="19"/>
      <c r="B223" s="171"/>
      <c r="C223" s="142"/>
      <c r="D223" s="142"/>
      <c r="E223" s="117"/>
      <c r="F223" s="144"/>
      <c r="G223" s="140"/>
      <c r="H223" s="140"/>
      <c r="I223" s="22"/>
    </row>
    <row r="224" spans="1:9" x14ac:dyDescent="0.2">
      <c r="A224" s="19"/>
      <c r="B224" s="171"/>
      <c r="C224" s="142"/>
      <c r="D224" s="142"/>
      <c r="E224" s="117"/>
      <c r="F224" s="144"/>
      <c r="G224" s="140"/>
      <c r="H224" s="140"/>
      <c r="I224" s="22"/>
    </row>
    <row r="225" spans="1:9" x14ac:dyDescent="0.2">
      <c r="A225" s="19"/>
      <c r="B225" s="171" t="str">
        <f>B7</f>
        <v>SECTION 2: MOUNTING STRUCTURE</v>
      </c>
      <c r="C225" s="142"/>
      <c r="D225" s="142"/>
      <c r="E225" s="117"/>
      <c r="F225" s="144"/>
      <c r="G225" s="140"/>
      <c r="H225" s="140"/>
      <c r="I225" s="22"/>
    </row>
    <row r="226" spans="1:9" x14ac:dyDescent="0.2">
      <c r="A226" s="19"/>
      <c r="B226" s="171"/>
      <c r="C226" s="142"/>
      <c r="D226" s="142"/>
      <c r="E226" s="117"/>
      <c r="F226" s="144"/>
      <c r="G226" s="140"/>
      <c r="H226" s="140"/>
      <c r="I226" s="22"/>
    </row>
    <row r="227" spans="1:9" x14ac:dyDescent="0.2">
      <c r="A227" s="19"/>
      <c r="B227" s="171"/>
      <c r="C227" s="142"/>
      <c r="D227" s="142"/>
      <c r="E227" s="117"/>
      <c r="F227" s="19"/>
      <c r="G227" s="140"/>
      <c r="H227" s="140"/>
      <c r="I227" s="22"/>
    </row>
    <row r="228" spans="1:9" x14ac:dyDescent="0.2">
      <c r="A228" s="19"/>
      <c r="B228" s="20" t="s">
        <v>422</v>
      </c>
      <c r="C228" s="142"/>
      <c r="D228" s="142"/>
      <c r="E228" s="117"/>
      <c r="F228" s="144"/>
      <c r="G228" s="140"/>
      <c r="H228" s="140"/>
      <c r="I228" s="22"/>
    </row>
    <row r="229" spans="1:9" x14ac:dyDescent="0.2">
      <c r="A229" s="19"/>
      <c r="B229" s="20"/>
      <c r="C229" s="142"/>
      <c r="D229" s="142"/>
      <c r="E229" s="117"/>
      <c r="F229" s="144"/>
      <c r="G229" s="140"/>
      <c r="H229" s="140"/>
      <c r="I229" s="22"/>
    </row>
    <row r="230" spans="1:9" x14ac:dyDescent="0.2">
      <c r="A230" s="19"/>
      <c r="B230" s="20"/>
      <c r="C230" s="142"/>
      <c r="D230" s="117"/>
      <c r="E230" s="117"/>
      <c r="F230" s="144"/>
      <c r="G230" s="140"/>
      <c r="H230" s="140"/>
      <c r="I230" s="22"/>
    </row>
    <row r="231" spans="1:9" x14ac:dyDescent="0.2">
      <c r="A231" s="19"/>
      <c r="B231" s="20" t="s">
        <v>6</v>
      </c>
      <c r="C231" s="20" t="s">
        <v>423</v>
      </c>
      <c r="D231" s="142"/>
      <c r="E231" s="117"/>
      <c r="F231" s="19"/>
      <c r="G231" s="174" t="s">
        <v>8</v>
      </c>
      <c r="H231" s="140"/>
      <c r="I231" s="173"/>
    </row>
    <row r="232" spans="1:9" x14ac:dyDescent="0.2">
      <c r="A232" s="19"/>
      <c r="B232" s="175"/>
      <c r="C232" s="117"/>
      <c r="D232" s="117"/>
      <c r="E232" s="117"/>
      <c r="F232" s="19"/>
      <c r="G232" s="140"/>
      <c r="H232" s="140"/>
      <c r="I232" s="22"/>
    </row>
    <row r="233" spans="1:9" x14ac:dyDescent="0.2">
      <c r="A233" s="19"/>
      <c r="B233" s="20"/>
      <c r="C233" s="117"/>
      <c r="D233" s="117"/>
      <c r="E233" s="117"/>
      <c r="F233" s="19"/>
      <c r="G233" s="140"/>
      <c r="H233" s="140"/>
      <c r="I233" s="22"/>
    </row>
    <row r="234" spans="1:9" x14ac:dyDescent="0.2">
      <c r="A234" s="19"/>
      <c r="B234" s="9">
        <v>1</v>
      </c>
      <c r="C234" s="117" t="str">
        <f>B9</f>
        <v>ELEMENT NO. 1 : SITE PREPARATION</v>
      </c>
      <c r="D234" s="117"/>
      <c r="E234" s="117"/>
      <c r="F234" s="19"/>
      <c r="G234" s="176" t="s">
        <v>424</v>
      </c>
      <c r="H234" s="140"/>
      <c r="I234" s="22">
        <f>I27</f>
        <v>0</v>
      </c>
    </row>
    <row r="235" spans="1:9" x14ac:dyDescent="0.2">
      <c r="A235" s="19"/>
      <c r="B235" s="175"/>
      <c r="C235" s="117"/>
      <c r="D235" s="117"/>
      <c r="E235" s="117"/>
      <c r="F235" s="19"/>
      <c r="G235" s="140"/>
      <c r="H235" s="140"/>
      <c r="I235" s="22"/>
    </row>
    <row r="236" spans="1:9" x14ac:dyDescent="0.2">
      <c r="A236" s="19"/>
      <c r="B236" s="9">
        <v>2</v>
      </c>
      <c r="C236" s="117" t="str">
        <f>B39</f>
        <v>ELEMENT NO. 2 : SUBSTRUCTURES (PROVISIONAL)</v>
      </c>
      <c r="D236" s="117"/>
      <c r="E236" s="117"/>
      <c r="F236" s="19"/>
      <c r="G236" s="176" t="s">
        <v>425</v>
      </c>
      <c r="H236" s="140"/>
      <c r="I236" s="22">
        <f>I101</f>
        <v>0</v>
      </c>
    </row>
    <row r="237" spans="1:9" x14ac:dyDescent="0.2">
      <c r="A237" s="19"/>
      <c r="B237" s="9"/>
      <c r="C237" s="117"/>
      <c r="D237" s="117"/>
      <c r="E237" s="117"/>
      <c r="F237" s="19"/>
      <c r="G237" s="140"/>
      <c r="H237" s="140"/>
      <c r="I237" s="22"/>
    </row>
    <row r="238" spans="1:9" x14ac:dyDescent="0.2">
      <c r="A238" s="19"/>
      <c r="B238" s="9">
        <v>6</v>
      </c>
      <c r="C238" s="117" t="str">
        <f>B110</f>
        <v>ELEMENT NO. 3 : STEEL FRAME</v>
      </c>
      <c r="D238" s="117"/>
      <c r="E238" s="117"/>
      <c r="F238" s="19"/>
      <c r="G238" s="176" t="s">
        <v>426</v>
      </c>
      <c r="H238" s="140"/>
      <c r="I238" s="22">
        <f>I214</f>
        <v>0</v>
      </c>
    </row>
    <row r="239" spans="1:9" x14ac:dyDescent="0.2">
      <c r="A239" s="19"/>
      <c r="B239" s="9"/>
      <c r="C239" s="117"/>
      <c r="D239" s="117"/>
      <c r="E239" s="117"/>
      <c r="F239" s="19"/>
      <c r="G239" s="176"/>
      <c r="H239" s="140"/>
      <c r="I239" s="22"/>
    </row>
    <row r="240" spans="1:9" x14ac:dyDescent="0.2">
      <c r="A240" s="19"/>
      <c r="B240" s="9">
        <v>8</v>
      </c>
      <c r="C240" s="117" t="str">
        <f>B149</f>
        <v>ELEMENT NO. 4 : CONCRETE WORKS</v>
      </c>
      <c r="D240" s="117"/>
      <c r="E240" s="117"/>
      <c r="F240" s="19"/>
      <c r="G240" s="176" t="s">
        <v>427</v>
      </c>
      <c r="H240" s="140"/>
      <c r="I240" s="22">
        <f>I175</f>
        <v>0</v>
      </c>
    </row>
    <row r="241" spans="1:9" x14ac:dyDescent="0.2">
      <c r="A241" s="19"/>
      <c r="B241" s="9"/>
      <c r="C241" s="117"/>
      <c r="D241" s="117"/>
      <c r="E241" s="117"/>
      <c r="F241" s="19"/>
      <c r="G241" s="176"/>
      <c r="H241" s="140"/>
      <c r="I241" s="22"/>
    </row>
    <row r="242" spans="1:9" x14ac:dyDescent="0.2">
      <c r="A242" s="19"/>
      <c r="B242" s="9">
        <v>9</v>
      </c>
      <c r="C242" s="117" t="str">
        <f>B186</f>
        <v>ELEMENT NO. 5 : FINISHES</v>
      </c>
      <c r="D242" s="117"/>
      <c r="E242" s="117"/>
      <c r="F242" s="19"/>
      <c r="G242" s="176" t="s">
        <v>428</v>
      </c>
      <c r="H242" s="140"/>
      <c r="I242" s="22">
        <f>I214</f>
        <v>0</v>
      </c>
    </row>
    <row r="243" spans="1:9" x14ac:dyDescent="0.2">
      <c r="A243" s="19"/>
      <c r="B243" s="9"/>
      <c r="C243" s="117"/>
      <c r="D243" s="117"/>
      <c r="E243" s="117"/>
      <c r="F243" s="19"/>
      <c r="G243" s="176"/>
      <c r="H243" s="140"/>
      <c r="I243" s="22"/>
    </row>
    <row r="244" spans="1:9" x14ac:dyDescent="0.2">
      <c r="A244" s="19"/>
      <c r="B244" s="9"/>
      <c r="C244" s="117"/>
      <c r="D244" s="117"/>
      <c r="E244" s="117"/>
      <c r="F244" s="19"/>
      <c r="G244" s="176"/>
      <c r="H244" s="140"/>
      <c r="I244" s="22"/>
    </row>
    <row r="245" spans="1:9" x14ac:dyDescent="0.2">
      <c r="A245" s="19"/>
      <c r="B245" s="2"/>
      <c r="C245" s="117"/>
      <c r="D245" s="117"/>
      <c r="E245" s="117"/>
      <c r="F245" s="19"/>
      <c r="G245" s="176"/>
      <c r="H245" s="140"/>
      <c r="I245" s="22"/>
    </row>
    <row r="246" spans="1:9" x14ac:dyDescent="0.2">
      <c r="A246" s="19"/>
      <c r="B246" s="145" t="s">
        <v>429</v>
      </c>
      <c r="C246" s="117"/>
      <c r="D246" s="117"/>
      <c r="E246" s="117"/>
      <c r="F246" s="19"/>
      <c r="G246" s="176"/>
      <c r="H246" s="140"/>
      <c r="I246" s="147">
        <f>SUM(I234:I245)</f>
        <v>0</v>
      </c>
    </row>
    <row r="247" spans="1:9" x14ac:dyDescent="0.2">
      <c r="A247" s="19"/>
      <c r="B247" s="2"/>
      <c r="C247" s="117"/>
      <c r="D247" s="117"/>
      <c r="E247" s="117"/>
      <c r="F247" s="19"/>
      <c r="G247" s="176"/>
      <c r="H247" s="140"/>
      <c r="I247" s="22"/>
    </row>
    <row r="248" spans="1:9" x14ac:dyDescent="0.2">
      <c r="A248" s="19"/>
      <c r="B248" s="2"/>
      <c r="C248" s="117"/>
      <c r="D248" s="117"/>
      <c r="E248" s="2"/>
      <c r="F248" s="19"/>
      <c r="G248" s="176"/>
      <c r="H248" s="140"/>
      <c r="I248" s="22"/>
    </row>
    <row r="249" spans="1:9" x14ac:dyDescent="0.2">
      <c r="A249" s="19"/>
      <c r="B249" s="2"/>
      <c r="C249" s="117"/>
      <c r="D249" s="117"/>
      <c r="E249" s="2"/>
      <c r="F249" s="19"/>
      <c r="G249" s="176"/>
      <c r="H249" s="140"/>
      <c r="I249" s="22"/>
    </row>
    <row r="250" spans="1:9" x14ac:dyDescent="0.2">
      <c r="A250" s="19"/>
      <c r="B250" s="2" t="s">
        <v>456</v>
      </c>
      <c r="C250" s="117"/>
      <c r="D250" s="117"/>
      <c r="E250" s="2"/>
      <c r="F250" s="19"/>
      <c r="G250" s="176"/>
      <c r="H250" s="140"/>
      <c r="I250" s="22">
        <f>I246*2</f>
        <v>0</v>
      </c>
    </row>
    <row r="251" spans="1:9" x14ac:dyDescent="0.2">
      <c r="A251" s="19"/>
      <c r="B251" s="2"/>
      <c r="C251" s="117"/>
      <c r="D251" s="117"/>
      <c r="E251" s="2"/>
      <c r="F251" s="19"/>
      <c r="G251" s="176"/>
      <c r="H251" s="140"/>
      <c r="I251" s="22"/>
    </row>
    <row r="252" spans="1:9" x14ac:dyDescent="0.2">
      <c r="A252" s="19"/>
      <c r="B252" s="145"/>
      <c r="C252" s="117"/>
      <c r="D252" s="117"/>
      <c r="E252" s="117"/>
      <c r="F252" s="19"/>
      <c r="G252" s="176"/>
      <c r="H252" s="140"/>
      <c r="I252" s="147"/>
    </row>
    <row r="253" spans="1:9" x14ac:dyDescent="0.2">
      <c r="A253" s="19"/>
      <c r="B253" s="2"/>
      <c r="C253" s="117"/>
      <c r="D253" s="117"/>
      <c r="E253" s="117"/>
      <c r="F253" s="19"/>
      <c r="G253" s="176"/>
      <c r="H253" s="140"/>
      <c r="I253" s="22"/>
    </row>
    <row r="254" spans="1:9" x14ac:dyDescent="0.2">
      <c r="A254" s="19"/>
      <c r="B254" s="177"/>
      <c r="C254" s="117"/>
      <c r="D254" s="178"/>
      <c r="E254" s="117"/>
      <c r="F254" s="19"/>
      <c r="G254" s="179"/>
      <c r="H254" s="140"/>
      <c r="I254" s="22"/>
    </row>
    <row r="255" spans="1:9" x14ac:dyDescent="0.2">
      <c r="A255" s="180"/>
      <c r="B255" s="216"/>
      <c r="C255" s="217"/>
      <c r="D255" s="217"/>
      <c r="E255" s="218"/>
      <c r="F255" s="181"/>
      <c r="G255" s="128"/>
      <c r="H255" s="182"/>
      <c r="I255" s="183"/>
    </row>
    <row r="256" spans="1:9" ht="15.75" thickBot="1" x14ac:dyDescent="0.25">
      <c r="A256" s="19"/>
      <c r="B256" s="20" t="s">
        <v>430</v>
      </c>
      <c r="C256" s="117"/>
      <c r="D256" s="150"/>
      <c r="E256" s="117"/>
      <c r="F256" s="181"/>
      <c r="G256" s="140"/>
      <c r="H256" s="151"/>
      <c r="I256" s="184">
        <f>I250</f>
        <v>0</v>
      </c>
    </row>
    <row r="257" spans="1:9" ht="15.75" thickTop="1" x14ac:dyDescent="0.2">
      <c r="A257" s="19"/>
      <c r="B257" s="145"/>
      <c r="C257" s="150"/>
      <c r="D257" s="150"/>
      <c r="E257" s="150"/>
      <c r="F257" s="144"/>
      <c r="G257" s="140"/>
      <c r="H257" s="151"/>
      <c r="I257" s="147"/>
    </row>
    <row r="258" spans="1:9" x14ac:dyDescent="0.2">
      <c r="A258" s="154"/>
      <c r="B258" s="155"/>
      <c r="C258" s="156"/>
      <c r="D258" s="156"/>
      <c r="E258" s="156"/>
      <c r="F258" s="201"/>
      <c r="G258" s="157"/>
      <c r="H258" s="202"/>
      <c r="I258" s="158"/>
    </row>
    <row r="259" spans="1:9" x14ac:dyDescent="0.2">
      <c r="A259" s="9"/>
      <c r="B259" s="2"/>
      <c r="C259" s="117"/>
      <c r="D259" s="117"/>
      <c r="E259" s="117"/>
      <c r="F259" s="186"/>
      <c r="G259" s="139"/>
      <c r="H259" s="139"/>
      <c r="I259" s="199"/>
    </row>
    <row r="260" spans="1:9" x14ac:dyDescent="0.2">
      <c r="A260" s="9"/>
      <c r="B260" s="2"/>
      <c r="C260" s="117"/>
      <c r="D260" s="117"/>
      <c r="E260" s="117"/>
      <c r="F260" s="186"/>
      <c r="G260" s="139"/>
      <c r="H260" s="139"/>
      <c r="I260" s="199"/>
    </row>
    <row r="261" spans="1:9" x14ac:dyDescent="0.2">
      <c r="A261" s="9"/>
      <c r="B261" s="170"/>
      <c r="C261" s="117"/>
      <c r="D261" s="117"/>
      <c r="E261" s="117"/>
      <c r="F261" s="200"/>
      <c r="G261" s="139"/>
      <c r="H261" s="139"/>
      <c r="I261" s="199"/>
    </row>
    <row r="262" spans="1:9" x14ac:dyDescent="0.2">
      <c r="A262" s="9"/>
      <c r="B262" s="170"/>
      <c r="C262" s="117"/>
      <c r="D262" s="117"/>
      <c r="E262" s="117"/>
      <c r="F262" s="200"/>
      <c r="G262" s="139"/>
      <c r="H262" s="139"/>
      <c r="I262" s="199"/>
    </row>
    <row r="263" spans="1:9" x14ac:dyDescent="0.2">
      <c r="A263" s="9"/>
      <c r="B263" s="170"/>
      <c r="C263" s="117"/>
      <c r="D263" s="117"/>
      <c r="E263" s="117"/>
      <c r="F263" s="200"/>
      <c r="G263" s="139"/>
      <c r="H263" s="139"/>
      <c r="I263" s="199"/>
    </row>
    <row r="264" spans="1:9" x14ac:dyDescent="0.2">
      <c r="A264" s="9"/>
      <c r="B264" s="170"/>
      <c r="C264" s="117"/>
      <c r="D264" s="117"/>
      <c r="E264" s="117"/>
      <c r="F264" s="200"/>
      <c r="G264" s="139"/>
      <c r="H264" s="139"/>
      <c r="I264" s="199"/>
    </row>
  </sheetData>
  <mergeCells count="2">
    <mergeCell ref="B1:E1"/>
    <mergeCell ref="B255:E255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="108" zoomScaleNormal="100" zoomScaleSheetLayoutView="108" workbookViewId="0">
      <selection activeCell="B3" sqref="B3:E4"/>
    </sheetView>
  </sheetViews>
  <sheetFormatPr defaultColWidth="8.85546875" defaultRowHeight="15" x14ac:dyDescent="0.25"/>
  <cols>
    <col min="1" max="1" width="10.85546875" style="1" customWidth="1"/>
    <col min="2" max="4" width="15.42578125" style="1" customWidth="1"/>
    <col min="5" max="5" width="20" style="1" customWidth="1"/>
    <col min="6" max="6" width="10.85546875" style="1" customWidth="1"/>
    <col min="7" max="7" width="10.85546875" style="118" customWidth="1"/>
    <col min="8" max="8" width="14" style="1" customWidth="1"/>
    <col min="9" max="9" width="16.5703125" style="1" customWidth="1"/>
    <col min="10" max="16384" width="8.85546875" style="1"/>
  </cols>
  <sheetData>
    <row r="1" spans="1:9" ht="33" customHeight="1" x14ac:dyDescent="0.25">
      <c r="A1" s="3" t="s">
        <v>0</v>
      </c>
      <c r="B1" s="4" t="s">
        <v>2</v>
      </c>
      <c r="C1" s="5"/>
      <c r="D1" s="5"/>
      <c r="E1" s="6"/>
      <c r="F1" s="3" t="s">
        <v>1</v>
      </c>
      <c r="G1" s="7" t="s">
        <v>3</v>
      </c>
      <c r="H1" s="8" t="s">
        <v>4</v>
      </c>
      <c r="I1" s="8" t="s">
        <v>5</v>
      </c>
    </row>
    <row r="2" spans="1:9" x14ac:dyDescent="0.25">
      <c r="A2" s="187"/>
      <c r="B2" s="189"/>
      <c r="E2" s="190"/>
      <c r="F2" s="187"/>
      <c r="G2" s="197"/>
      <c r="H2" s="187"/>
      <c r="I2" s="187"/>
    </row>
    <row r="3" spans="1:9" ht="15.75" x14ac:dyDescent="0.25">
      <c r="A3" s="187"/>
      <c r="B3" s="134" t="str">
        <f>'Mounting structure'!B4</f>
        <v>PROPOSED BAYHAW BOREHOLE REHABILITATION</v>
      </c>
      <c r="E3" s="190"/>
      <c r="F3" s="187"/>
      <c r="G3" s="197"/>
      <c r="H3" s="187"/>
      <c r="I3" s="187"/>
    </row>
    <row r="4" spans="1:9" ht="15.75" x14ac:dyDescent="0.25">
      <c r="A4" s="187"/>
      <c r="B4" s="134" t="s">
        <v>455</v>
      </c>
      <c r="E4" s="190"/>
      <c r="F4" s="187"/>
      <c r="G4" s="197"/>
      <c r="H4" s="187"/>
      <c r="I4" s="187"/>
    </row>
    <row r="5" spans="1:9" x14ac:dyDescent="0.25">
      <c r="A5" s="187"/>
      <c r="B5" s="189"/>
      <c r="E5" s="190"/>
      <c r="F5" s="187"/>
      <c r="G5" s="197"/>
      <c r="H5" s="187"/>
      <c r="I5" s="187"/>
    </row>
    <row r="6" spans="1:9" s="205" customFormat="1" ht="34.5" customHeight="1" x14ac:dyDescent="0.25">
      <c r="A6" s="206"/>
      <c r="B6" s="222" t="s">
        <v>451</v>
      </c>
      <c r="C6" s="223"/>
      <c r="D6" s="223"/>
      <c r="E6" s="224"/>
      <c r="F6" s="206"/>
      <c r="G6" s="207"/>
      <c r="H6" s="206"/>
      <c r="I6" s="206"/>
    </row>
    <row r="7" spans="1:9" ht="15.75" customHeight="1" x14ac:dyDescent="0.25">
      <c r="A7" s="19"/>
      <c r="B7" s="134"/>
      <c r="C7" s="142"/>
      <c r="D7" s="142"/>
      <c r="E7" s="138"/>
      <c r="F7" s="144"/>
      <c r="G7" s="140"/>
      <c r="H7" s="140"/>
      <c r="I7" s="22"/>
    </row>
    <row r="8" spans="1:9" ht="15.75" x14ac:dyDescent="0.25">
      <c r="A8" s="19"/>
      <c r="B8" s="134"/>
      <c r="C8" s="142"/>
      <c r="D8" s="117"/>
      <c r="E8" s="138"/>
      <c r="F8" s="144"/>
      <c r="G8" s="140"/>
      <c r="H8" s="140"/>
      <c r="I8" s="22"/>
    </row>
    <row r="9" spans="1:9" ht="15.75" x14ac:dyDescent="0.25">
      <c r="A9" s="19"/>
      <c r="B9" s="134"/>
      <c r="C9" s="20"/>
      <c r="D9" s="142"/>
      <c r="E9" s="138"/>
      <c r="F9" s="19"/>
      <c r="G9" s="174"/>
      <c r="H9" s="140"/>
      <c r="I9" s="173"/>
    </row>
    <row r="10" spans="1:9" ht="15.75" x14ac:dyDescent="0.25">
      <c r="A10" s="19"/>
      <c r="B10" s="191"/>
      <c r="C10" s="117"/>
      <c r="D10" s="117"/>
      <c r="E10" s="138"/>
      <c r="F10" s="19"/>
      <c r="G10" s="140"/>
      <c r="H10" s="140"/>
      <c r="I10" s="22"/>
    </row>
    <row r="11" spans="1:9" ht="15.75" x14ac:dyDescent="0.25">
      <c r="A11" s="19"/>
      <c r="B11" s="134"/>
      <c r="C11" s="117"/>
      <c r="D11" s="117"/>
      <c r="E11" s="138"/>
      <c r="F11" s="19"/>
      <c r="G11" s="140"/>
      <c r="H11" s="140"/>
      <c r="I11" s="22"/>
    </row>
    <row r="12" spans="1:9" s="205" customFormat="1" ht="46.15" customHeight="1" x14ac:dyDescent="0.25">
      <c r="A12" s="180"/>
      <c r="B12" s="219" t="s">
        <v>457</v>
      </c>
      <c r="C12" s="220"/>
      <c r="D12" s="220"/>
      <c r="E12" s="221"/>
      <c r="F12" s="180" t="s">
        <v>363</v>
      </c>
      <c r="G12" s="203">
        <v>1</v>
      </c>
      <c r="H12" s="204"/>
      <c r="I12" s="204"/>
    </row>
    <row r="13" spans="1:9" ht="15.75" x14ac:dyDescent="0.25">
      <c r="A13" s="19"/>
      <c r="B13" s="191"/>
      <c r="C13" s="117"/>
      <c r="D13" s="117"/>
      <c r="E13" s="138"/>
      <c r="F13" s="19"/>
      <c r="G13" s="140"/>
      <c r="H13" s="140"/>
      <c r="I13" s="22"/>
    </row>
    <row r="14" spans="1:9" ht="15.75" x14ac:dyDescent="0.25">
      <c r="A14" s="19"/>
      <c r="B14" s="137"/>
      <c r="C14" s="117"/>
      <c r="D14" s="117"/>
      <c r="E14" s="138"/>
      <c r="F14" s="19"/>
      <c r="G14" s="176"/>
      <c r="H14" s="140"/>
      <c r="I14" s="22"/>
    </row>
    <row r="15" spans="1:9" ht="15.75" x14ac:dyDescent="0.25">
      <c r="A15" s="19"/>
      <c r="B15" s="137"/>
      <c r="C15" s="117"/>
      <c r="D15" s="117"/>
      <c r="E15" s="138"/>
      <c r="F15" s="19"/>
      <c r="G15" s="140"/>
      <c r="H15" s="140"/>
      <c r="I15" s="22"/>
    </row>
    <row r="16" spans="1:9" ht="15.75" x14ac:dyDescent="0.25">
      <c r="A16" s="19"/>
      <c r="B16" s="141" t="s">
        <v>429</v>
      </c>
      <c r="C16" s="117"/>
      <c r="D16" s="117"/>
      <c r="E16" s="138"/>
      <c r="F16" s="19"/>
      <c r="G16" s="176"/>
      <c r="H16" s="140"/>
      <c r="I16" s="147">
        <f>SUM(I7:I15)</f>
        <v>0</v>
      </c>
    </row>
    <row r="17" spans="1:9" ht="15.75" x14ac:dyDescent="0.25">
      <c r="A17" s="19"/>
      <c r="B17" s="137"/>
      <c r="C17" s="117"/>
      <c r="D17" s="117"/>
      <c r="E17" s="138"/>
      <c r="F17" s="19"/>
      <c r="G17" s="176"/>
      <c r="H17" s="140"/>
      <c r="I17" s="22"/>
    </row>
    <row r="18" spans="1:9" ht="15.75" x14ac:dyDescent="0.25">
      <c r="A18" s="19"/>
      <c r="B18" s="137"/>
      <c r="C18" s="117"/>
      <c r="D18" s="117"/>
      <c r="E18" s="138"/>
      <c r="F18" s="19"/>
      <c r="G18" s="176"/>
      <c r="H18" s="140"/>
      <c r="I18" s="22"/>
    </row>
    <row r="19" spans="1:9" ht="15.75" x14ac:dyDescent="0.25">
      <c r="A19" s="19"/>
      <c r="B19" s="192"/>
      <c r="C19" s="117"/>
      <c r="D19" s="178"/>
      <c r="E19" s="138"/>
      <c r="F19" s="19"/>
      <c r="G19" s="179"/>
      <c r="H19" s="140"/>
      <c r="I19" s="22"/>
    </row>
    <row r="20" spans="1:9" x14ac:dyDescent="0.25">
      <c r="A20" s="180"/>
      <c r="B20" s="216"/>
      <c r="C20" s="217"/>
      <c r="D20" s="217"/>
      <c r="E20" s="218"/>
      <c r="F20" s="181"/>
      <c r="G20" s="128"/>
      <c r="H20" s="128"/>
      <c r="I20" s="183"/>
    </row>
    <row r="21" spans="1:9" ht="16.5" thickBot="1" x14ac:dyDescent="0.3">
      <c r="A21" s="19"/>
      <c r="B21" s="134" t="s">
        <v>430</v>
      </c>
      <c r="C21" s="117"/>
      <c r="D21" s="150"/>
      <c r="E21" s="138"/>
      <c r="F21" s="181"/>
      <c r="G21" s="140"/>
      <c r="H21" s="140"/>
      <c r="I21" s="184">
        <f>I16</f>
        <v>0</v>
      </c>
    </row>
    <row r="22" spans="1:9" ht="16.5" thickTop="1" x14ac:dyDescent="0.25">
      <c r="A22" s="19"/>
      <c r="B22" s="141"/>
      <c r="C22" s="150"/>
      <c r="D22" s="150"/>
      <c r="E22" s="193"/>
      <c r="F22" s="144"/>
      <c r="G22" s="140"/>
      <c r="H22" s="140"/>
      <c r="I22" s="147"/>
    </row>
    <row r="23" spans="1:9" x14ac:dyDescent="0.25">
      <c r="A23" s="188"/>
      <c r="B23" s="194"/>
      <c r="C23" s="195"/>
      <c r="D23" s="195"/>
      <c r="E23" s="196"/>
      <c r="F23" s="188"/>
      <c r="G23" s="198"/>
      <c r="H23" s="188"/>
      <c r="I23" s="188"/>
    </row>
  </sheetData>
  <mergeCells count="3">
    <mergeCell ref="B20:E20"/>
    <mergeCell ref="B12:E12"/>
    <mergeCell ref="B6:E6"/>
  </mergeCells>
  <pageMargins left="0.7" right="0.7" top="0.75" bottom="0.75" header="0.3" footer="0.3"/>
  <pageSetup scale="6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Normal="100" zoomScaleSheetLayoutView="100" workbookViewId="0">
      <selection activeCell="B9" sqref="B9"/>
    </sheetView>
  </sheetViews>
  <sheetFormatPr defaultColWidth="9.140625" defaultRowHeight="15" x14ac:dyDescent="0.2"/>
  <cols>
    <col min="1" max="1" width="14.140625" style="48" customWidth="1"/>
    <col min="2" max="2" width="72.28515625" style="27" customWidth="1"/>
    <col min="3" max="3" width="17.28515625" style="49" customWidth="1"/>
    <col min="4" max="4" width="21.85546875" style="50" customWidth="1"/>
    <col min="5" max="5" width="17.28515625" style="18" bestFit="1" customWidth="1"/>
    <col min="6" max="6" width="13.5703125" style="18" bestFit="1" customWidth="1"/>
    <col min="7" max="245" width="9.140625" style="18"/>
    <col min="246" max="246" width="9.5703125" style="18" customWidth="1"/>
    <col min="247" max="247" width="71.140625" style="18" customWidth="1"/>
    <col min="248" max="248" width="16.28515625" style="18" customWidth="1"/>
    <col min="249" max="249" width="21.85546875" style="18" customWidth="1"/>
    <col min="250" max="250" width="4.140625" style="18" customWidth="1"/>
    <col min="251" max="501" width="9.140625" style="18"/>
    <col min="502" max="502" width="9.5703125" style="18" customWidth="1"/>
    <col min="503" max="503" width="71.140625" style="18" customWidth="1"/>
    <col min="504" max="504" width="16.28515625" style="18" customWidth="1"/>
    <col min="505" max="505" width="21.85546875" style="18" customWidth="1"/>
    <col min="506" max="506" width="4.140625" style="18" customWidth="1"/>
    <col min="507" max="757" width="9.140625" style="18"/>
    <col min="758" max="758" width="9.5703125" style="18" customWidth="1"/>
    <col min="759" max="759" width="71.140625" style="18" customWidth="1"/>
    <col min="760" max="760" width="16.28515625" style="18" customWidth="1"/>
    <col min="761" max="761" width="21.85546875" style="18" customWidth="1"/>
    <col min="762" max="762" width="4.140625" style="18" customWidth="1"/>
    <col min="763" max="1013" width="9.140625" style="18"/>
    <col min="1014" max="1014" width="9.5703125" style="18" customWidth="1"/>
    <col min="1015" max="1015" width="71.140625" style="18" customWidth="1"/>
    <col min="1016" max="1016" width="16.28515625" style="18" customWidth="1"/>
    <col min="1017" max="1017" width="21.85546875" style="18" customWidth="1"/>
    <col min="1018" max="1018" width="4.140625" style="18" customWidth="1"/>
    <col min="1019" max="1269" width="9.140625" style="18"/>
    <col min="1270" max="1270" width="9.5703125" style="18" customWidth="1"/>
    <col min="1271" max="1271" width="71.140625" style="18" customWidth="1"/>
    <col min="1272" max="1272" width="16.28515625" style="18" customWidth="1"/>
    <col min="1273" max="1273" width="21.85546875" style="18" customWidth="1"/>
    <col min="1274" max="1274" width="4.140625" style="18" customWidth="1"/>
    <col min="1275" max="1525" width="9.140625" style="18"/>
    <col min="1526" max="1526" width="9.5703125" style="18" customWidth="1"/>
    <col min="1527" max="1527" width="71.140625" style="18" customWidth="1"/>
    <col min="1528" max="1528" width="16.28515625" style="18" customWidth="1"/>
    <col min="1529" max="1529" width="21.85546875" style="18" customWidth="1"/>
    <col min="1530" max="1530" width="4.140625" style="18" customWidth="1"/>
    <col min="1531" max="1781" width="9.140625" style="18"/>
    <col min="1782" max="1782" width="9.5703125" style="18" customWidth="1"/>
    <col min="1783" max="1783" width="71.140625" style="18" customWidth="1"/>
    <col min="1784" max="1784" width="16.28515625" style="18" customWidth="1"/>
    <col min="1785" max="1785" width="21.85546875" style="18" customWidth="1"/>
    <col min="1786" max="1786" width="4.140625" style="18" customWidth="1"/>
    <col min="1787" max="2037" width="9.140625" style="18"/>
    <col min="2038" max="2038" width="9.5703125" style="18" customWidth="1"/>
    <col min="2039" max="2039" width="71.140625" style="18" customWidth="1"/>
    <col min="2040" max="2040" width="16.28515625" style="18" customWidth="1"/>
    <col min="2041" max="2041" width="21.85546875" style="18" customWidth="1"/>
    <col min="2042" max="2042" width="4.140625" style="18" customWidth="1"/>
    <col min="2043" max="2293" width="9.140625" style="18"/>
    <col min="2294" max="2294" width="9.5703125" style="18" customWidth="1"/>
    <col min="2295" max="2295" width="71.140625" style="18" customWidth="1"/>
    <col min="2296" max="2296" width="16.28515625" style="18" customWidth="1"/>
    <col min="2297" max="2297" width="21.85546875" style="18" customWidth="1"/>
    <col min="2298" max="2298" width="4.140625" style="18" customWidth="1"/>
    <col min="2299" max="2549" width="9.140625" style="18"/>
    <col min="2550" max="2550" width="9.5703125" style="18" customWidth="1"/>
    <col min="2551" max="2551" width="71.140625" style="18" customWidth="1"/>
    <col min="2552" max="2552" width="16.28515625" style="18" customWidth="1"/>
    <col min="2553" max="2553" width="21.85546875" style="18" customWidth="1"/>
    <col min="2554" max="2554" width="4.140625" style="18" customWidth="1"/>
    <col min="2555" max="2805" width="9.140625" style="18"/>
    <col min="2806" max="2806" width="9.5703125" style="18" customWidth="1"/>
    <col min="2807" max="2807" width="71.140625" style="18" customWidth="1"/>
    <col min="2808" max="2808" width="16.28515625" style="18" customWidth="1"/>
    <col min="2809" max="2809" width="21.85546875" style="18" customWidth="1"/>
    <col min="2810" max="2810" width="4.140625" style="18" customWidth="1"/>
    <col min="2811" max="3061" width="9.140625" style="18"/>
    <col min="3062" max="3062" width="9.5703125" style="18" customWidth="1"/>
    <col min="3063" max="3063" width="71.140625" style="18" customWidth="1"/>
    <col min="3064" max="3064" width="16.28515625" style="18" customWidth="1"/>
    <col min="3065" max="3065" width="21.85546875" style="18" customWidth="1"/>
    <col min="3066" max="3066" width="4.140625" style="18" customWidth="1"/>
    <col min="3067" max="3317" width="9.140625" style="18"/>
    <col min="3318" max="3318" width="9.5703125" style="18" customWidth="1"/>
    <col min="3319" max="3319" width="71.140625" style="18" customWidth="1"/>
    <col min="3320" max="3320" width="16.28515625" style="18" customWidth="1"/>
    <col min="3321" max="3321" width="21.85546875" style="18" customWidth="1"/>
    <col min="3322" max="3322" width="4.140625" style="18" customWidth="1"/>
    <col min="3323" max="3573" width="9.140625" style="18"/>
    <col min="3574" max="3574" width="9.5703125" style="18" customWidth="1"/>
    <col min="3575" max="3575" width="71.140625" style="18" customWidth="1"/>
    <col min="3576" max="3576" width="16.28515625" style="18" customWidth="1"/>
    <col min="3577" max="3577" width="21.85546875" style="18" customWidth="1"/>
    <col min="3578" max="3578" width="4.140625" style="18" customWidth="1"/>
    <col min="3579" max="3829" width="9.140625" style="18"/>
    <col min="3830" max="3830" width="9.5703125" style="18" customWidth="1"/>
    <col min="3831" max="3831" width="71.140625" style="18" customWidth="1"/>
    <col min="3832" max="3832" width="16.28515625" style="18" customWidth="1"/>
    <col min="3833" max="3833" width="21.85546875" style="18" customWidth="1"/>
    <col min="3834" max="3834" width="4.140625" style="18" customWidth="1"/>
    <col min="3835" max="4085" width="9.140625" style="18"/>
    <col min="4086" max="4086" width="9.5703125" style="18" customWidth="1"/>
    <col min="4087" max="4087" width="71.140625" style="18" customWidth="1"/>
    <col min="4088" max="4088" width="16.28515625" style="18" customWidth="1"/>
    <col min="4089" max="4089" width="21.85546875" style="18" customWidth="1"/>
    <col min="4090" max="4090" width="4.140625" style="18" customWidth="1"/>
    <col min="4091" max="4341" width="9.140625" style="18"/>
    <col min="4342" max="4342" width="9.5703125" style="18" customWidth="1"/>
    <col min="4343" max="4343" width="71.140625" style="18" customWidth="1"/>
    <col min="4344" max="4344" width="16.28515625" style="18" customWidth="1"/>
    <col min="4345" max="4345" width="21.85546875" style="18" customWidth="1"/>
    <col min="4346" max="4346" width="4.140625" style="18" customWidth="1"/>
    <col min="4347" max="4597" width="9.140625" style="18"/>
    <col min="4598" max="4598" width="9.5703125" style="18" customWidth="1"/>
    <col min="4599" max="4599" width="71.140625" style="18" customWidth="1"/>
    <col min="4600" max="4600" width="16.28515625" style="18" customWidth="1"/>
    <col min="4601" max="4601" width="21.85546875" style="18" customWidth="1"/>
    <col min="4602" max="4602" width="4.140625" style="18" customWidth="1"/>
    <col min="4603" max="4853" width="9.140625" style="18"/>
    <col min="4854" max="4854" width="9.5703125" style="18" customWidth="1"/>
    <col min="4855" max="4855" width="71.140625" style="18" customWidth="1"/>
    <col min="4856" max="4856" width="16.28515625" style="18" customWidth="1"/>
    <col min="4857" max="4857" width="21.85546875" style="18" customWidth="1"/>
    <col min="4858" max="4858" width="4.140625" style="18" customWidth="1"/>
    <col min="4859" max="5109" width="9.140625" style="18"/>
    <col min="5110" max="5110" width="9.5703125" style="18" customWidth="1"/>
    <col min="5111" max="5111" width="71.140625" style="18" customWidth="1"/>
    <col min="5112" max="5112" width="16.28515625" style="18" customWidth="1"/>
    <col min="5113" max="5113" width="21.85546875" style="18" customWidth="1"/>
    <col min="5114" max="5114" width="4.140625" style="18" customWidth="1"/>
    <col min="5115" max="5365" width="9.140625" style="18"/>
    <col min="5366" max="5366" width="9.5703125" style="18" customWidth="1"/>
    <col min="5367" max="5367" width="71.140625" style="18" customWidth="1"/>
    <col min="5368" max="5368" width="16.28515625" style="18" customWidth="1"/>
    <col min="5369" max="5369" width="21.85546875" style="18" customWidth="1"/>
    <col min="5370" max="5370" width="4.140625" style="18" customWidth="1"/>
    <col min="5371" max="5621" width="9.140625" style="18"/>
    <col min="5622" max="5622" width="9.5703125" style="18" customWidth="1"/>
    <col min="5623" max="5623" width="71.140625" style="18" customWidth="1"/>
    <col min="5624" max="5624" width="16.28515625" style="18" customWidth="1"/>
    <col min="5625" max="5625" width="21.85546875" style="18" customWidth="1"/>
    <col min="5626" max="5626" width="4.140625" style="18" customWidth="1"/>
    <col min="5627" max="5877" width="9.140625" style="18"/>
    <col min="5878" max="5878" width="9.5703125" style="18" customWidth="1"/>
    <col min="5879" max="5879" width="71.140625" style="18" customWidth="1"/>
    <col min="5880" max="5880" width="16.28515625" style="18" customWidth="1"/>
    <col min="5881" max="5881" width="21.85546875" style="18" customWidth="1"/>
    <col min="5882" max="5882" width="4.140625" style="18" customWidth="1"/>
    <col min="5883" max="6133" width="9.140625" style="18"/>
    <col min="6134" max="6134" width="9.5703125" style="18" customWidth="1"/>
    <col min="6135" max="6135" width="71.140625" style="18" customWidth="1"/>
    <col min="6136" max="6136" width="16.28515625" style="18" customWidth="1"/>
    <col min="6137" max="6137" width="21.85546875" style="18" customWidth="1"/>
    <col min="6138" max="6138" width="4.140625" style="18" customWidth="1"/>
    <col min="6139" max="6389" width="9.140625" style="18"/>
    <col min="6390" max="6390" width="9.5703125" style="18" customWidth="1"/>
    <col min="6391" max="6391" width="71.140625" style="18" customWidth="1"/>
    <col min="6392" max="6392" width="16.28515625" style="18" customWidth="1"/>
    <col min="6393" max="6393" width="21.85546875" style="18" customWidth="1"/>
    <col min="6394" max="6394" width="4.140625" style="18" customWidth="1"/>
    <col min="6395" max="6645" width="9.140625" style="18"/>
    <col min="6646" max="6646" width="9.5703125" style="18" customWidth="1"/>
    <col min="6647" max="6647" width="71.140625" style="18" customWidth="1"/>
    <col min="6648" max="6648" width="16.28515625" style="18" customWidth="1"/>
    <col min="6649" max="6649" width="21.85546875" style="18" customWidth="1"/>
    <col min="6650" max="6650" width="4.140625" style="18" customWidth="1"/>
    <col min="6651" max="6901" width="9.140625" style="18"/>
    <col min="6902" max="6902" width="9.5703125" style="18" customWidth="1"/>
    <col min="6903" max="6903" width="71.140625" style="18" customWidth="1"/>
    <col min="6904" max="6904" width="16.28515625" style="18" customWidth="1"/>
    <col min="6905" max="6905" width="21.85546875" style="18" customWidth="1"/>
    <col min="6906" max="6906" width="4.140625" style="18" customWidth="1"/>
    <col min="6907" max="7157" width="9.140625" style="18"/>
    <col min="7158" max="7158" width="9.5703125" style="18" customWidth="1"/>
    <col min="7159" max="7159" width="71.140625" style="18" customWidth="1"/>
    <col min="7160" max="7160" width="16.28515625" style="18" customWidth="1"/>
    <col min="7161" max="7161" width="21.85546875" style="18" customWidth="1"/>
    <col min="7162" max="7162" width="4.140625" style="18" customWidth="1"/>
    <col min="7163" max="7413" width="9.140625" style="18"/>
    <col min="7414" max="7414" width="9.5703125" style="18" customWidth="1"/>
    <col min="7415" max="7415" width="71.140625" style="18" customWidth="1"/>
    <col min="7416" max="7416" width="16.28515625" style="18" customWidth="1"/>
    <col min="7417" max="7417" width="21.85546875" style="18" customWidth="1"/>
    <col min="7418" max="7418" width="4.140625" style="18" customWidth="1"/>
    <col min="7419" max="7669" width="9.140625" style="18"/>
    <col min="7670" max="7670" width="9.5703125" style="18" customWidth="1"/>
    <col min="7671" max="7671" width="71.140625" style="18" customWidth="1"/>
    <col min="7672" max="7672" width="16.28515625" style="18" customWidth="1"/>
    <col min="7673" max="7673" width="21.85546875" style="18" customWidth="1"/>
    <col min="7674" max="7674" width="4.140625" style="18" customWidth="1"/>
    <col min="7675" max="7925" width="9.140625" style="18"/>
    <col min="7926" max="7926" width="9.5703125" style="18" customWidth="1"/>
    <col min="7927" max="7927" width="71.140625" style="18" customWidth="1"/>
    <col min="7928" max="7928" width="16.28515625" style="18" customWidth="1"/>
    <col min="7929" max="7929" width="21.85546875" style="18" customWidth="1"/>
    <col min="7930" max="7930" width="4.140625" style="18" customWidth="1"/>
    <col min="7931" max="8181" width="9.140625" style="18"/>
    <col min="8182" max="8182" width="9.5703125" style="18" customWidth="1"/>
    <col min="8183" max="8183" width="71.140625" style="18" customWidth="1"/>
    <col min="8184" max="8184" width="16.28515625" style="18" customWidth="1"/>
    <col min="8185" max="8185" width="21.85546875" style="18" customWidth="1"/>
    <col min="8186" max="8186" width="4.140625" style="18" customWidth="1"/>
    <col min="8187" max="8437" width="9.140625" style="18"/>
    <col min="8438" max="8438" width="9.5703125" style="18" customWidth="1"/>
    <col min="8439" max="8439" width="71.140625" style="18" customWidth="1"/>
    <col min="8440" max="8440" width="16.28515625" style="18" customWidth="1"/>
    <col min="8441" max="8441" width="21.85546875" style="18" customWidth="1"/>
    <col min="8442" max="8442" width="4.140625" style="18" customWidth="1"/>
    <col min="8443" max="8693" width="9.140625" style="18"/>
    <col min="8694" max="8694" width="9.5703125" style="18" customWidth="1"/>
    <col min="8695" max="8695" width="71.140625" style="18" customWidth="1"/>
    <col min="8696" max="8696" width="16.28515625" style="18" customWidth="1"/>
    <col min="8697" max="8697" width="21.85546875" style="18" customWidth="1"/>
    <col min="8698" max="8698" width="4.140625" style="18" customWidth="1"/>
    <col min="8699" max="8949" width="9.140625" style="18"/>
    <col min="8950" max="8950" width="9.5703125" style="18" customWidth="1"/>
    <col min="8951" max="8951" width="71.140625" style="18" customWidth="1"/>
    <col min="8952" max="8952" width="16.28515625" style="18" customWidth="1"/>
    <col min="8953" max="8953" width="21.85546875" style="18" customWidth="1"/>
    <col min="8954" max="8954" width="4.140625" style="18" customWidth="1"/>
    <col min="8955" max="9205" width="9.140625" style="18"/>
    <col min="9206" max="9206" width="9.5703125" style="18" customWidth="1"/>
    <col min="9207" max="9207" width="71.140625" style="18" customWidth="1"/>
    <col min="9208" max="9208" width="16.28515625" style="18" customWidth="1"/>
    <col min="9209" max="9209" width="21.85546875" style="18" customWidth="1"/>
    <col min="9210" max="9210" width="4.140625" style="18" customWidth="1"/>
    <col min="9211" max="9461" width="9.140625" style="18"/>
    <col min="9462" max="9462" width="9.5703125" style="18" customWidth="1"/>
    <col min="9463" max="9463" width="71.140625" style="18" customWidth="1"/>
    <col min="9464" max="9464" width="16.28515625" style="18" customWidth="1"/>
    <col min="9465" max="9465" width="21.85546875" style="18" customWidth="1"/>
    <col min="9466" max="9466" width="4.140625" style="18" customWidth="1"/>
    <col min="9467" max="9717" width="9.140625" style="18"/>
    <col min="9718" max="9718" width="9.5703125" style="18" customWidth="1"/>
    <col min="9719" max="9719" width="71.140625" style="18" customWidth="1"/>
    <col min="9720" max="9720" width="16.28515625" style="18" customWidth="1"/>
    <col min="9721" max="9721" width="21.85546875" style="18" customWidth="1"/>
    <col min="9722" max="9722" width="4.140625" style="18" customWidth="1"/>
    <col min="9723" max="9973" width="9.140625" style="18"/>
    <col min="9974" max="9974" width="9.5703125" style="18" customWidth="1"/>
    <col min="9975" max="9975" width="71.140625" style="18" customWidth="1"/>
    <col min="9976" max="9976" width="16.28515625" style="18" customWidth="1"/>
    <col min="9977" max="9977" width="21.85546875" style="18" customWidth="1"/>
    <col min="9978" max="9978" width="4.140625" style="18" customWidth="1"/>
    <col min="9979" max="10229" width="9.140625" style="18"/>
    <col min="10230" max="10230" width="9.5703125" style="18" customWidth="1"/>
    <col min="10231" max="10231" width="71.140625" style="18" customWidth="1"/>
    <col min="10232" max="10232" width="16.28515625" style="18" customWidth="1"/>
    <col min="10233" max="10233" width="21.85546875" style="18" customWidth="1"/>
    <col min="10234" max="10234" width="4.140625" style="18" customWidth="1"/>
    <col min="10235" max="10485" width="9.140625" style="18"/>
    <col min="10486" max="10486" width="9.5703125" style="18" customWidth="1"/>
    <col min="10487" max="10487" width="71.140625" style="18" customWidth="1"/>
    <col min="10488" max="10488" width="16.28515625" style="18" customWidth="1"/>
    <col min="10489" max="10489" width="21.85546875" style="18" customWidth="1"/>
    <col min="10490" max="10490" width="4.140625" style="18" customWidth="1"/>
    <col min="10491" max="10741" width="9.140625" style="18"/>
    <col min="10742" max="10742" width="9.5703125" style="18" customWidth="1"/>
    <col min="10743" max="10743" width="71.140625" style="18" customWidth="1"/>
    <col min="10744" max="10744" width="16.28515625" style="18" customWidth="1"/>
    <col min="10745" max="10745" width="21.85546875" style="18" customWidth="1"/>
    <col min="10746" max="10746" width="4.140625" style="18" customWidth="1"/>
    <col min="10747" max="10997" width="9.140625" style="18"/>
    <col min="10998" max="10998" width="9.5703125" style="18" customWidth="1"/>
    <col min="10999" max="10999" width="71.140625" style="18" customWidth="1"/>
    <col min="11000" max="11000" width="16.28515625" style="18" customWidth="1"/>
    <col min="11001" max="11001" width="21.85546875" style="18" customWidth="1"/>
    <col min="11002" max="11002" width="4.140625" style="18" customWidth="1"/>
    <col min="11003" max="11253" width="9.140625" style="18"/>
    <col min="11254" max="11254" width="9.5703125" style="18" customWidth="1"/>
    <col min="11255" max="11255" width="71.140625" style="18" customWidth="1"/>
    <col min="11256" max="11256" width="16.28515625" style="18" customWidth="1"/>
    <col min="11257" max="11257" width="21.85546875" style="18" customWidth="1"/>
    <col min="11258" max="11258" width="4.140625" style="18" customWidth="1"/>
    <col min="11259" max="11509" width="9.140625" style="18"/>
    <col min="11510" max="11510" width="9.5703125" style="18" customWidth="1"/>
    <col min="11511" max="11511" width="71.140625" style="18" customWidth="1"/>
    <col min="11512" max="11512" width="16.28515625" style="18" customWidth="1"/>
    <col min="11513" max="11513" width="21.85546875" style="18" customWidth="1"/>
    <col min="11514" max="11514" width="4.140625" style="18" customWidth="1"/>
    <col min="11515" max="11765" width="9.140625" style="18"/>
    <col min="11766" max="11766" width="9.5703125" style="18" customWidth="1"/>
    <col min="11767" max="11767" width="71.140625" style="18" customWidth="1"/>
    <col min="11768" max="11768" width="16.28515625" style="18" customWidth="1"/>
    <col min="11769" max="11769" width="21.85546875" style="18" customWidth="1"/>
    <col min="11770" max="11770" width="4.140625" style="18" customWidth="1"/>
    <col min="11771" max="12021" width="9.140625" style="18"/>
    <col min="12022" max="12022" width="9.5703125" style="18" customWidth="1"/>
    <col min="12023" max="12023" width="71.140625" style="18" customWidth="1"/>
    <col min="12024" max="12024" width="16.28515625" style="18" customWidth="1"/>
    <col min="12025" max="12025" width="21.85546875" style="18" customWidth="1"/>
    <col min="12026" max="12026" width="4.140625" style="18" customWidth="1"/>
    <col min="12027" max="12277" width="9.140625" style="18"/>
    <col min="12278" max="12278" width="9.5703125" style="18" customWidth="1"/>
    <col min="12279" max="12279" width="71.140625" style="18" customWidth="1"/>
    <col min="12280" max="12280" width="16.28515625" style="18" customWidth="1"/>
    <col min="12281" max="12281" width="21.85546875" style="18" customWidth="1"/>
    <col min="12282" max="12282" width="4.140625" style="18" customWidth="1"/>
    <col min="12283" max="12533" width="9.140625" style="18"/>
    <col min="12534" max="12534" width="9.5703125" style="18" customWidth="1"/>
    <col min="12535" max="12535" width="71.140625" style="18" customWidth="1"/>
    <col min="12536" max="12536" width="16.28515625" style="18" customWidth="1"/>
    <col min="12537" max="12537" width="21.85546875" style="18" customWidth="1"/>
    <col min="12538" max="12538" width="4.140625" style="18" customWidth="1"/>
    <col min="12539" max="12789" width="9.140625" style="18"/>
    <col min="12790" max="12790" width="9.5703125" style="18" customWidth="1"/>
    <col min="12791" max="12791" width="71.140625" style="18" customWidth="1"/>
    <col min="12792" max="12792" width="16.28515625" style="18" customWidth="1"/>
    <col min="12793" max="12793" width="21.85546875" style="18" customWidth="1"/>
    <col min="12794" max="12794" width="4.140625" style="18" customWidth="1"/>
    <col min="12795" max="13045" width="9.140625" style="18"/>
    <col min="13046" max="13046" width="9.5703125" style="18" customWidth="1"/>
    <col min="13047" max="13047" width="71.140625" style="18" customWidth="1"/>
    <col min="13048" max="13048" width="16.28515625" style="18" customWidth="1"/>
    <col min="13049" max="13049" width="21.85546875" style="18" customWidth="1"/>
    <col min="13050" max="13050" width="4.140625" style="18" customWidth="1"/>
    <col min="13051" max="13301" width="9.140625" style="18"/>
    <col min="13302" max="13302" width="9.5703125" style="18" customWidth="1"/>
    <col min="13303" max="13303" width="71.140625" style="18" customWidth="1"/>
    <col min="13304" max="13304" width="16.28515625" style="18" customWidth="1"/>
    <col min="13305" max="13305" width="21.85546875" style="18" customWidth="1"/>
    <col min="13306" max="13306" width="4.140625" style="18" customWidth="1"/>
    <col min="13307" max="13557" width="9.140625" style="18"/>
    <col min="13558" max="13558" width="9.5703125" style="18" customWidth="1"/>
    <col min="13559" max="13559" width="71.140625" style="18" customWidth="1"/>
    <col min="13560" max="13560" width="16.28515625" style="18" customWidth="1"/>
    <col min="13561" max="13561" width="21.85546875" style="18" customWidth="1"/>
    <col min="13562" max="13562" width="4.140625" style="18" customWidth="1"/>
    <col min="13563" max="13813" width="9.140625" style="18"/>
    <col min="13814" max="13814" width="9.5703125" style="18" customWidth="1"/>
    <col min="13815" max="13815" width="71.140625" style="18" customWidth="1"/>
    <col min="13816" max="13816" width="16.28515625" style="18" customWidth="1"/>
    <col min="13817" max="13817" width="21.85546875" style="18" customWidth="1"/>
    <col min="13818" max="13818" width="4.140625" style="18" customWidth="1"/>
    <col min="13819" max="14069" width="9.140625" style="18"/>
    <col min="14070" max="14070" width="9.5703125" style="18" customWidth="1"/>
    <col min="14071" max="14071" width="71.140625" style="18" customWidth="1"/>
    <col min="14072" max="14072" width="16.28515625" style="18" customWidth="1"/>
    <col min="14073" max="14073" width="21.85546875" style="18" customWidth="1"/>
    <col min="14074" max="14074" width="4.140625" style="18" customWidth="1"/>
    <col min="14075" max="14325" width="9.140625" style="18"/>
    <col min="14326" max="14326" width="9.5703125" style="18" customWidth="1"/>
    <col min="14327" max="14327" width="71.140625" style="18" customWidth="1"/>
    <col min="14328" max="14328" width="16.28515625" style="18" customWidth="1"/>
    <col min="14329" max="14329" width="21.85546875" style="18" customWidth="1"/>
    <col min="14330" max="14330" width="4.140625" style="18" customWidth="1"/>
    <col min="14331" max="14581" width="9.140625" style="18"/>
    <col min="14582" max="14582" width="9.5703125" style="18" customWidth="1"/>
    <col min="14583" max="14583" width="71.140625" style="18" customWidth="1"/>
    <col min="14584" max="14584" width="16.28515625" style="18" customWidth="1"/>
    <col min="14585" max="14585" width="21.85546875" style="18" customWidth="1"/>
    <col min="14586" max="14586" width="4.140625" style="18" customWidth="1"/>
    <col min="14587" max="14837" width="9.140625" style="18"/>
    <col min="14838" max="14838" width="9.5703125" style="18" customWidth="1"/>
    <col min="14839" max="14839" width="71.140625" style="18" customWidth="1"/>
    <col min="14840" max="14840" width="16.28515625" style="18" customWidth="1"/>
    <col min="14841" max="14841" width="21.85546875" style="18" customWidth="1"/>
    <col min="14842" max="14842" width="4.140625" style="18" customWidth="1"/>
    <col min="14843" max="15093" width="9.140625" style="18"/>
    <col min="15094" max="15094" width="9.5703125" style="18" customWidth="1"/>
    <col min="15095" max="15095" width="71.140625" style="18" customWidth="1"/>
    <col min="15096" max="15096" width="16.28515625" style="18" customWidth="1"/>
    <col min="15097" max="15097" width="21.85546875" style="18" customWidth="1"/>
    <col min="15098" max="15098" width="4.140625" style="18" customWidth="1"/>
    <col min="15099" max="15349" width="9.140625" style="18"/>
    <col min="15350" max="15350" width="9.5703125" style="18" customWidth="1"/>
    <col min="15351" max="15351" width="71.140625" style="18" customWidth="1"/>
    <col min="15352" max="15352" width="16.28515625" style="18" customWidth="1"/>
    <col min="15353" max="15353" width="21.85546875" style="18" customWidth="1"/>
    <col min="15354" max="15354" width="4.140625" style="18" customWidth="1"/>
    <col min="15355" max="15605" width="9.140625" style="18"/>
    <col min="15606" max="15606" width="9.5703125" style="18" customWidth="1"/>
    <col min="15607" max="15607" width="71.140625" style="18" customWidth="1"/>
    <col min="15608" max="15608" width="16.28515625" style="18" customWidth="1"/>
    <col min="15609" max="15609" width="21.85546875" style="18" customWidth="1"/>
    <col min="15610" max="15610" width="4.140625" style="18" customWidth="1"/>
    <col min="15611" max="15861" width="9.140625" style="18"/>
    <col min="15862" max="15862" width="9.5703125" style="18" customWidth="1"/>
    <col min="15863" max="15863" width="71.140625" style="18" customWidth="1"/>
    <col min="15864" max="15864" width="16.28515625" style="18" customWidth="1"/>
    <col min="15865" max="15865" width="21.85546875" style="18" customWidth="1"/>
    <col min="15866" max="15866" width="4.140625" style="18" customWidth="1"/>
    <col min="15867" max="16117" width="9.140625" style="18"/>
    <col min="16118" max="16118" width="9.5703125" style="18" customWidth="1"/>
    <col min="16119" max="16119" width="71.140625" style="18" customWidth="1"/>
    <col min="16120" max="16120" width="16.28515625" style="18" customWidth="1"/>
    <col min="16121" max="16121" width="21.85546875" style="18" customWidth="1"/>
    <col min="16122" max="16122" width="4.140625" style="18" customWidth="1"/>
    <col min="16123" max="16384" width="9.140625" style="18"/>
  </cols>
  <sheetData>
    <row r="1" spans="1:5" s="13" customFormat="1" ht="33.75" customHeight="1" x14ac:dyDescent="0.2">
      <c r="A1" s="10" t="s">
        <v>7</v>
      </c>
      <c r="B1" s="11" t="s">
        <v>2</v>
      </c>
      <c r="C1" s="11" t="s">
        <v>8</v>
      </c>
      <c r="D1" s="12" t="s">
        <v>9</v>
      </c>
    </row>
    <row r="2" spans="1:5" ht="14.25" customHeight="1" x14ac:dyDescent="0.2">
      <c r="A2" s="14"/>
      <c r="B2" s="15"/>
      <c r="C2" s="16"/>
      <c r="D2" s="17"/>
    </row>
    <row r="3" spans="1:5" s="23" customFormat="1" ht="15" customHeight="1" x14ac:dyDescent="0.25">
      <c r="A3" s="19"/>
      <c r="B3" s="134" t="str">
        <f>'Mounting structure'!B4</f>
        <v>PROPOSED BAYHAW BOREHOLE REHABILITATION</v>
      </c>
      <c r="C3" s="1"/>
      <c r="D3" s="1"/>
      <c r="E3" s="190"/>
    </row>
    <row r="4" spans="1:5" ht="14.25" customHeight="1" x14ac:dyDescent="0.25">
      <c r="A4" s="24"/>
      <c r="B4" s="134" t="s">
        <v>455</v>
      </c>
      <c r="C4" s="1"/>
      <c r="D4" s="1"/>
      <c r="E4" s="190"/>
    </row>
    <row r="5" spans="1:5" ht="14.25" customHeight="1" x14ac:dyDescent="0.2">
      <c r="A5" s="24"/>
      <c r="B5" s="20"/>
      <c r="C5" s="25"/>
      <c r="D5" s="17"/>
    </row>
    <row r="6" spans="1:5" ht="14.25" customHeight="1" x14ac:dyDescent="0.2">
      <c r="A6" s="24"/>
      <c r="B6" s="20"/>
      <c r="C6" s="25"/>
      <c r="D6" s="17"/>
    </row>
    <row r="7" spans="1:5" ht="14.25" customHeight="1" x14ac:dyDescent="0.2">
      <c r="A7" s="24"/>
      <c r="B7" s="26" t="s">
        <v>10</v>
      </c>
      <c r="C7" s="25"/>
      <c r="D7" s="17"/>
    </row>
    <row r="8" spans="1:5" ht="14.25" customHeight="1" x14ac:dyDescent="0.2">
      <c r="A8" s="24"/>
      <c r="C8" s="28"/>
      <c r="D8" s="17"/>
    </row>
    <row r="9" spans="1:5" ht="14.25" customHeight="1" x14ac:dyDescent="0.2">
      <c r="A9" s="24"/>
      <c r="B9" s="29"/>
      <c r="C9" s="25"/>
      <c r="D9" s="17"/>
    </row>
    <row r="10" spans="1:5" ht="14.25" customHeight="1" x14ac:dyDescent="0.2">
      <c r="A10" s="24"/>
      <c r="B10" s="29"/>
      <c r="C10" s="25"/>
      <c r="D10" s="17"/>
    </row>
    <row r="11" spans="1:5" ht="14.25" customHeight="1" x14ac:dyDescent="0.2">
      <c r="A11" s="24"/>
      <c r="B11" s="29"/>
      <c r="C11" s="25"/>
      <c r="D11" s="17"/>
    </row>
    <row r="12" spans="1:5" ht="14.25" customHeight="1" x14ac:dyDescent="0.2">
      <c r="A12" s="24">
        <v>1</v>
      </c>
      <c r="B12" s="29" t="s">
        <v>11</v>
      </c>
      <c r="C12" s="30"/>
      <c r="D12" s="17">
        <f>Preliminaries!K548</f>
        <v>0</v>
      </c>
    </row>
    <row r="13" spans="1:5" ht="14.25" customHeight="1" x14ac:dyDescent="0.2">
      <c r="A13" s="24"/>
      <c r="B13" s="29"/>
      <c r="C13" s="31"/>
      <c r="D13" s="32"/>
    </row>
    <row r="14" spans="1:5" ht="14.25" customHeight="1" x14ac:dyDescent="0.2">
      <c r="A14" s="24"/>
      <c r="B14" s="33"/>
      <c r="C14" s="30"/>
      <c r="D14" s="17"/>
    </row>
    <row r="15" spans="1:5" ht="14.25" customHeight="1" x14ac:dyDescent="0.2">
      <c r="A15" s="24">
        <v>2</v>
      </c>
      <c r="B15" s="33" t="str">
        <f>'Mounting structure'!B7</f>
        <v>SECTION 2: MOUNTING STRUCTURE</v>
      </c>
      <c r="C15" s="30"/>
      <c r="D15" s="17">
        <f>'Mounting structure'!I256</f>
        <v>0</v>
      </c>
    </row>
    <row r="16" spans="1:5" ht="14.25" customHeight="1" x14ac:dyDescent="0.2">
      <c r="A16" s="24"/>
      <c r="B16" s="33"/>
      <c r="C16" s="30"/>
      <c r="D16" s="17"/>
    </row>
    <row r="17" spans="1:6" ht="14.25" customHeight="1" x14ac:dyDescent="0.2">
      <c r="A17" s="24"/>
      <c r="B17" s="33"/>
      <c r="C17" s="30"/>
      <c r="D17" s="17"/>
    </row>
    <row r="18" spans="1:6" ht="14.25" customHeight="1" x14ac:dyDescent="0.2">
      <c r="A18" s="24">
        <v>3</v>
      </c>
      <c r="B18" s="33" t="str">
        <f>'Solar installation'!B6</f>
        <v>SECTION 3: SOLAR PROCUREMENT,DELIVERY &amp; INSTALLATION</v>
      </c>
      <c r="C18" s="30"/>
      <c r="D18" s="17">
        <f>SUM('Solar installation'!I21)</f>
        <v>0</v>
      </c>
    </row>
    <row r="19" spans="1:6" ht="14.25" customHeight="1" x14ac:dyDescent="0.2">
      <c r="A19" s="24"/>
      <c r="B19" s="33"/>
      <c r="C19" s="30"/>
      <c r="D19" s="17"/>
    </row>
    <row r="20" spans="1:6" ht="14.25" customHeight="1" x14ac:dyDescent="0.2">
      <c r="A20" s="24"/>
      <c r="B20" s="33"/>
      <c r="C20" s="30"/>
      <c r="D20" s="17"/>
    </row>
    <row r="21" spans="1:6" ht="14.25" customHeight="1" x14ac:dyDescent="0.2">
      <c r="A21" s="24"/>
      <c r="B21" s="33"/>
      <c r="C21" s="30"/>
      <c r="D21" s="17"/>
    </row>
    <row r="22" spans="1:6" ht="14.25" customHeight="1" x14ac:dyDescent="0.2">
      <c r="A22" s="24"/>
      <c r="B22" s="29"/>
      <c r="C22" s="31"/>
      <c r="D22" s="17"/>
    </row>
    <row r="23" spans="1:6" ht="14.25" customHeight="1" x14ac:dyDescent="0.2">
      <c r="A23" s="24"/>
      <c r="B23" s="29"/>
      <c r="C23" s="31"/>
      <c r="D23" s="17"/>
    </row>
    <row r="24" spans="1:6" ht="14.25" customHeight="1" x14ac:dyDescent="0.2">
      <c r="A24" s="24"/>
      <c r="B24" s="29"/>
      <c r="C24" s="31"/>
      <c r="D24" s="17"/>
    </row>
    <row r="25" spans="1:6" ht="14.25" customHeight="1" x14ac:dyDescent="0.2">
      <c r="A25" s="24"/>
      <c r="B25" s="29"/>
      <c r="C25" s="31"/>
      <c r="D25" s="17"/>
    </row>
    <row r="26" spans="1:6" ht="14.25" customHeight="1" x14ac:dyDescent="0.2">
      <c r="A26" s="24"/>
      <c r="B26" s="29"/>
      <c r="C26" s="31"/>
      <c r="D26" s="17"/>
    </row>
    <row r="27" spans="1:6" ht="14.25" customHeight="1" x14ac:dyDescent="0.2">
      <c r="A27" s="24"/>
      <c r="B27" s="29"/>
      <c r="C27" s="31"/>
      <c r="D27" s="17"/>
    </row>
    <row r="28" spans="1:6" ht="14.25" customHeight="1" x14ac:dyDescent="0.2">
      <c r="A28" s="24"/>
      <c r="B28" s="29"/>
      <c r="C28" s="25"/>
      <c r="D28" s="17"/>
    </row>
    <row r="29" spans="1:6" ht="14.25" customHeight="1" x14ac:dyDescent="0.2">
      <c r="A29" s="24"/>
      <c r="B29" s="26"/>
      <c r="C29" s="25"/>
      <c r="D29" s="17"/>
    </row>
    <row r="30" spans="1:6" ht="21" customHeight="1" x14ac:dyDescent="0.2">
      <c r="A30" s="24"/>
      <c r="B30" s="34" t="s">
        <v>12</v>
      </c>
      <c r="C30" s="35" t="s">
        <v>13</v>
      </c>
      <c r="D30" s="36">
        <f>SUM(D12:D29)</f>
        <v>0</v>
      </c>
      <c r="E30" s="37"/>
      <c r="F30" s="37"/>
    </row>
    <row r="31" spans="1:6" ht="14.25" customHeight="1" x14ac:dyDescent="0.2">
      <c r="A31" s="24"/>
      <c r="B31" s="29"/>
      <c r="C31" s="25"/>
      <c r="D31" s="17"/>
    </row>
    <row r="32" spans="1:6" ht="14.25" customHeight="1" thickBot="1" x14ac:dyDescent="0.25">
      <c r="A32" s="24"/>
      <c r="B32" s="29"/>
      <c r="C32" s="25"/>
      <c r="D32" s="38"/>
    </row>
    <row r="33" spans="1:5" ht="14.25" customHeight="1" thickTop="1" x14ac:dyDescent="0.2">
      <c r="A33" s="24"/>
      <c r="B33" s="29"/>
      <c r="C33" s="25"/>
      <c r="D33" s="17"/>
    </row>
    <row r="34" spans="1:5" ht="14.25" customHeight="1" x14ac:dyDescent="0.2">
      <c r="A34" s="24"/>
      <c r="B34" s="29"/>
      <c r="C34" s="25"/>
      <c r="D34" s="17"/>
    </row>
    <row r="35" spans="1:5" ht="14.25" customHeight="1" x14ac:dyDescent="0.2">
      <c r="A35" s="24"/>
      <c r="B35" s="29"/>
      <c r="C35" s="25"/>
      <c r="D35" s="17"/>
    </row>
    <row r="36" spans="1:5" ht="14.25" customHeight="1" x14ac:dyDescent="0.2">
      <c r="A36" s="24"/>
      <c r="B36" s="29"/>
      <c r="C36" s="25"/>
      <c r="D36" s="17"/>
    </row>
    <row r="37" spans="1:5" ht="14.25" customHeight="1" x14ac:dyDescent="0.2">
      <c r="A37" s="24"/>
      <c r="B37" s="39"/>
      <c r="C37" s="40"/>
      <c r="D37" s="41"/>
      <c r="E37" s="37"/>
    </row>
    <row r="38" spans="1:5" s="42" customFormat="1" ht="14.25" customHeight="1" x14ac:dyDescent="0.2">
      <c r="A38" s="24"/>
      <c r="B38" s="15"/>
      <c r="C38" s="25"/>
      <c r="D38" s="17"/>
    </row>
    <row r="39" spans="1:5" s="42" customFormat="1" ht="14.25" customHeight="1" x14ac:dyDescent="0.2">
      <c r="A39" s="24"/>
      <c r="B39" s="29" t="s">
        <v>14</v>
      </c>
      <c r="C39" s="43"/>
      <c r="D39" s="17"/>
      <c r="E39" s="44"/>
    </row>
    <row r="40" spans="1:5" s="42" customFormat="1" ht="14.25" customHeight="1" x14ac:dyDescent="0.2">
      <c r="A40" s="24"/>
      <c r="B40" s="29"/>
      <c r="C40" s="43"/>
      <c r="D40" s="17"/>
    </row>
    <row r="41" spans="1:5" s="42" customFormat="1" ht="14.25" customHeight="1" x14ac:dyDescent="0.2">
      <c r="A41" s="24"/>
      <c r="B41" s="29" t="s">
        <v>15</v>
      </c>
      <c r="C41" s="45"/>
      <c r="D41" s="17"/>
      <c r="E41" s="44"/>
    </row>
    <row r="42" spans="1:5" s="42" customFormat="1" ht="14.25" customHeight="1" x14ac:dyDescent="0.2">
      <c r="A42" s="24"/>
      <c r="B42" s="29"/>
      <c r="C42" s="43"/>
      <c r="D42" s="17"/>
    </row>
    <row r="43" spans="1:5" s="42" customFormat="1" ht="14.25" customHeight="1" x14ac:dyDescent="0.2">
      <c r="A43" s="24"/>
      <c r="B43" s="29"/>
      <c r="C43" s="43"/>
      <c r="D43" s="17"/>
    </row>
    <row r="44" spans="1:5" s="42" customFormat="1" ht="14.25" customHeight="1" x14ac:dyDescent="0.2">
      <c r="A44" s="24"/>
      <c r="B44" s="29" t="s">
        <v>16</v>
      </c>
      <c r="C44" s="43"/>
      <c r="D44" s="17"/>
    </row>
    <row r="45" spans="1:5" s="42" customFormat="1" ht="14.25" customHeight="1" x14ac:dyDescent="0.2">
      <c r="A45" s="24"/>
      <c r="B45" s="29"/>
      <c r="C45" s="43"/>
      <c r="D45" s="17"/>
    </row>
    <row r="46" spans="1:5" s="42" customFormat="1" ht="14.25" customHeight="1" x14ac:dyDescent="0.2">
      <c r="A46" s="24"/>
      <c r="B46" s="29"/>
      <c r="C46" s="43"/>
      <c r="D46" s="17"/>
    </row>
    <row r="47" spans="1:5" s="42" customFormat="1" ht="14.25" customHeight="1" x14ac:dyDescent="0.2">
      <c r="A47" s="24"/>
      <c r="B47" s="29" t="s">
        <v>17</v>
      </c>
      <c r="C47" s="43"/>
      <c r="D47" s="17"/>
    </row>
    <row r="48" spans="1:5" s="42" customFormat="1" ht="14.25" customHeight="1" x14ac:dyDescent="0.2">
      <c r="A48" s="24"/>
      <c r="B48" s="29"/>
      <c r="C48" s="43"/>
      <c r="D48" s="17"/>
    </row>
    <row r="49" spans="1:4" s="42" customFormat="1" ht="14.25" customHeight="1" x14ac:dyDescent="0.2">
      <c r="A49" s="24"/>
      <c r="B49" s="29"/>
      <c r="C49" s="43"/>
      <c r="D49" s="17"/>
    </row>
    <row r="50" spans="1:4" s="42" customFormat="1" ht="14.25" customHeight="1" x14ac:dyDescent="0.2">
      <c r="A50" s="24"/>
      <c r="B50" s="29" t="s">
        <v>18</v>
      </c>
      <c r="C50" s="43"/>
      <c r="D50" s="17"/>
    </row>
    <row r="51" spans="1:4" s="42" customFormat="1" ht="14.25" customHeight="1" x14ac:dyDescent="0.2">
      <c r="A51" s="24"/>
      <c r="B51" s="29"/>
      <c r="C51" s="43"/>
      <c r="D51" s="17"/>
    </row>
    <row r="52" spans="1:4" s="42" customFormat="1" ht="14.25" customHeight="1" x14ac:dyDescent="0.2">
      <c r="A52" s="24"/>
      <c r="B52" s="29"/>
      <c r="C52" s="43"/>
      <c r="D52" s="17"/>
    </row>
    <row r="53" spans="1:4" s="42" customFormat="1" ht="14.25" customHeight="1" x14ac:dyDescent="0.2">
      <c r="A53" s="24"/>
      <c r="B53" s="29" t="s">
        <v>19</v>
      </c>
      <c r="C53" s="43"/>
      <c r="D53" s="17"/>
    </row>
    <row r="54" spans="1:4" s="42" customFormat="1" ht="14.25" customHeight="1" x14ac:dyDescent="0.2">
      <c r="A54" s="24"/>
      <c r="B54" s="29"/>
      <c r="C54" s="43"/>
      <c r="D54" s="17"/>
    </row>
    <row r="55" spans="1:4" s="42" customFormat="1" ht="14.25" customHeight="1" x14ac:dyDescent="0.2">
      <c r="A55" s="24"/>
      <c r="B55" s="29" t="s">
        <v>20</v>
      </c>
      <c r="C55" s="46"/>
      <c r="D55" s="17"/>
    </row>
    <row r="56" spans="1:4" s="42" customFormat="1" ht="14.25" customHeight="1" x14ac:dyDescent="0.2">
      <c r="A56" s="24"/>
      <c r="B56" s="29"/>
      <c r="C56" s="46"/>
      <c r="D56" s="17"/>
    </row>
    <row r="57" spans="1:4" s="42" customFormat="1" ht="14.25" customHeight="1" x14ac:dyDescent="0.2">
      <c r="A57" s="24"/>
      <c r="B57" s="29" t="s">
        <v>21</v>
      </c>
      <c r="C57" s="46"/>
      <c r="D57" s="17"/>
    </row>
    <row r="58" spans="1:4" s="42" customFormat="1" ht="14.25" customHeight="1" x14ac:dyDescent="0.2">
      <c r="A58" s="24"/>
      <c r="B58" s="29"/>
      <c r="C58" s="46"/>
      <c r="D58" s="17"/>
    </row>
    <row r="59" spans="1:4" s="42" customFormat="1" ht="14.25" customHeight="1" x14ac:dyDescent="0.2">
      <c r="A59" s="24"/>
      <c r="B59" s="29"/>
      <c r="C59" s="43"/>
      <c r="D59" s="17"/>
    </row>
    <row r="60" spans="1:4" s="42" customFormat="1" ht="14.25" customHeight="1" x14ac:dyDescent="0.2">
      <c r="A60" s="24"/>
      <c r="B60" s="29" t="s">
        <v>17</v>
      </c>
      <c r="C60" s="46"/>
      <c r="D60" s="17"/>
    </row>
    <row r="61" spans="1:4" s="42" customFormat="1" ht="14.25" customHeight="1" x14ac:dyDescent="0.2">
      <c r="A61" s="24"/>
      <c r="B61" s="29"/>
      <c r="C61" s="46"/>
      <c r="D61" s="17"/>
    </row>
    <row r="62" spans="1:4" s="42" customFormat="1" ht="14.25" customHeight="1" x14ac:dyDescent="0.2">
      <c r="A62" s="24"/>
      <c r="B62" s="29"/>
      <c r="C62" s="46"/>
      <c r="D62" s="17"/>
    </row>
    <row r="63" spans="1:4" s="42" customFormat="1" ht="14.25" customHeight="1" x14ac:dyDescent="0.2">
      <c r="A63" s="24"/>
      <c r="B63" s="29" t="s">
        <v>22</v>
      </c>
      <c r="C63" s="46"/>
      <c r="D63" s="17"/>
    </row>
    <row r="64" spans="1:4" s="42" customFormat="1" ht="14.25" customHeight="1" x14ac:dyDescent="0.2">
      <c r="A64" s="47"/>
      <c r="B64" s="225"/>
      <c r="C64" s="226"/>
      <c r="D64" s="226"/>
    </row>
  </sheetData>
  <mergeCells count="1">
    <mergeCell ref="B64:D6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Preliminaries</vt:lpstr>
      <vt:lpstr>Mounting structure</vt:lpstr>
      <vt:lpstr>Solar installation</vt:lpstr>
      <vt:lpstr>Grand summary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NANDWA James</dc:creator>
  <cp:lastModifiedBy>OMAR Okash</cp:lastModifiedBy>
  <dcterms:created xsi:type="dcterms:W3CDTF">2017-05-29T07:25:54Z</dcterms:created>
  <dcterms:modified xsi:type="dcterms:W3CDTF">2018-11-26T15:12:24Z</dcterms:modified>
</cp:coreProperties>
</file>