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South-West State\Heero Bore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tank'!$A$1:$G$23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E16" i="15"/>
  <c r="G16" i="15" s="1"/>
  <c r="E15" i="15"/>
  <c r="G15" i="15" s="1"/>
  <c r="G14" i="15"/>
  <c r="E13" i="15"/>
  <c r="G13" i="15" s="1"/>
  <c r="G11" i="15"/>
  <c r="G10" i="15"/>
  <c r="E8" i="15"/>
  <c r="G8" i="15" s="1"/>
  <c r="G7" i="15"/>
  <c r="G6" i="15"/>
  <c r="G23" i="15" l="1"/>
  <c r="D11" i="17" s="1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<sst xmlns="http://schemas.openxmlformats.org/spreadsheetml/2006/main" count="1308" uniqueCount="759">
  <si>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</si>
  <si>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</si>
  <si>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</si>
  <si>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</si>
  <si>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</si>
  <si>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</si>
  <si>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</si>
  <si>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</si>
  <si>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</si>
  <si>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</si>
  <si>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</si>
  <si>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</si>
  <si>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</si>
  <si>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</si>
  <si>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</si>
  <si>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</si>
  <si>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</si>
  <si>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</si>
  <si>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</si>
  <si>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</si>
  <si>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</si>
  <si>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</si>
  <si>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</si>
  <si>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</si>
  <si>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</si>
  <si>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</si>
  <si>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</si>
  <si>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</si>
  <si>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</si>
  <si>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</si>
  <si>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</si>
  <si>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</si>
  <si>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</si>
  <si>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</si>
  <si>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</si>
  <si>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</si>
  <si>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</si>
  <si>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</si>
  <si>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</si>
  <si>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</si>
  <si>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</si>
  <si>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</si>
  <si>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</si>
  <si>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</si>
  <si>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</si>
  <si>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</si>
  <si>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</si>
  <si>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</si>
  <si>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</si>
  <si>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</si>
  <si>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</si>
  <si>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</si>
  <si>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</si>
  <si>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</si>
  <si>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</si>
  <si>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</si>
  <si>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</si>
  <si>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</si>
  <si>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</si>
  <si>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</si>
  <si>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</si>
  <si>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</si>
  <si>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</si>
  <si>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</si>
  <si>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</si>
  <si>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</si>
  <si>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</si>
  <si>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</si>
  <si>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</si>
  <si>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</si>
  <si>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</si>
  <si>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</si>
  <si>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</si>
  <si>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</si>
  <si>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</si>
  <si>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</si>
  <si>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</si>
  <si>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</si>
  <si>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</si>
  <si>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</si>
  <si>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</si>
  <si>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</si>
  <si>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</si>
  <si>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</si>
  <si>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</si>
  <si>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</si>
  <si>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</si>
  <si>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</si>
  <si>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</si>
  <si>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</si>
  <si>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</si>
  <si>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</si>
  <si>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</si>
  <si>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</si>
  <si>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</si>
  <si>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</si>
  <si>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</si>
  <si>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</si>
  <si>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</si>
  <si>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</si>
  <si>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</si>
  <si>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</si>
  <si>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</si>
  <si>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</si>
  <si>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</si>
  <si>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</si>
  <si>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</si>
  <si>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</si>
  <si>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</si>
  <si>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</si>
  <si>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</si>
  <si>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</si>
  <si>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</si>
  <si>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</si>
  <si>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</si>
  <si>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</si>
  <si>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</si>
  <si>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</si>
  <si>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</si>
  <si>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</si>
  <si>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</si>
  <si>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</si>
  <si>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</si>
  <si>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</si>
  <si>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</si>
  <si>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</si>
  <si>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</si>
  <si>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</si>
  <si>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</si>
  <si>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</si>
  <si>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</si>
  <si>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</si>
  <si>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</si>
  <si>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</si>
  <si>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</si>
  <si>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</si>
  <si>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</si>
  <si>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</si>
  <si>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</si>
  <si>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</si>
  <si>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</si>
  <si>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</si>
  <si>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</si>
  <si>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</si>
  <si>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</si>
  <si>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</si>
  <si>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</si>
  <si>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</si>
  <si>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</si>
  <si>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</si>
  <si>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</si>
  <si>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</si>
  <si>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</si>
  <si>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</si>
  <si>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</si>
  <si>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</si>
  <si>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</si>
  <si>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</si>
  <si>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</si>
  <si>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</si>
  <si>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</si>
  <si>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</si>
  <si>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</si>
  <si>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</si>
  <si>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</si>
  <si>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</si>
  <si>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</si>
  <si>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</si>
  <si>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</si>
  <si>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</si>
  <si>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</si>
  <si>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</si>
  <si>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</si>
  <si>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</si>
  <si>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</si>
  <si>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</si>
  <si>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</si>
  <si>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</si>
  <si>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</si>
  <si>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</si>
  <si>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</si>
  <si>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</si>
  <si>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</si>
  <si>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</si>
  <si>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</si>
  <si>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</si>
  <si>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</si>
  <si>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</si>
  <si>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</si>
  <si>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</si>
  <si>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</si>
  <si>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</si>
  <si>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</si>
  <si>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</si>
  <si>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</si>
  <si>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</si>
  <si>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</si>
  <si>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</si>
  <si>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</si>
  <si>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</si>
  <si>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</si>
  <si>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</si>
  <si>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</si>
  <si>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</si>
  <si>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</si>
  <si>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</si>
  <si>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</si>
  <si>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</si>
  <si>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</si>
  <si>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</si>
  <si>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</si>
  <si>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</si>
  <si>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</si>
  <si>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</si>
  <si>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</si>
  <si>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</si>
  <si>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</si>
  <si>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</si>
  <si>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</si>
  <si>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</si>
  <si>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</si>
  <si>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</si>
  <si>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</si>
  <si>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</si>
  <si>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</si>
  <si>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</si>
  <si>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</si>
  <si>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</si>
  <si>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</si>
  <si>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</si>
  <si>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</si>
  <si>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</si>
  <si>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</si>
  <si>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</si>
  <si>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</si>
  <si>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</si>
  <si>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</si>
  <si>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</si>
  <si>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</si>
  <si>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</si>
  <si>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</si>
  <si>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</si>
  <si>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</si>
  <si>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</si>
  <si>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</si>
  <si>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</si>
  <si>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</si>
  <si>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</si>
  <si>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</si>
  <si>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</si>
  <si>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</si>
  <si>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</si>
  <si>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</si>
  <si>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</si>
  <si>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</si>
  <si>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</si>
  <si>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</si>
  <si>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</si>
  <si>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</si>
  <si>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</si>
  <si>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</si>
  <si>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</si>
  <si>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</si>
  <si>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</si>
  <si>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</si>
  <si>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</si>
  <si>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</si>
  <si>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</si>
  <si>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</si>
  <si>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</si>
  <si>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</si>
  <si>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</si>
  <si>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</si>
  <si>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</si>
  <si>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</si>
  <si>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</si>
  <si>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</si>
  <si>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</si>
  <si>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</si>
  <si>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</si>
  <si>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</si>
  <si>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</si>
  <si>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</si>
  <si>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</si>
  <si>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</si>
  <si>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</si>
  <si>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</si>
  <si>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</si>
  <si>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</si>
  <si>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</si>
  <si>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</si>
  <si>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</si>
  <si>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</si>
  <si>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</si>
  <si>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</si>
  <si>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</si>
  <si>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</si>
  <si>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</si>
  <si>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</si>
  <si>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</si>
  <si>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</si>
  <si>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</si>
  <si>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</si>
  <si>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</si>
  <si>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</si>
  <si>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</si>
  <si>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</si>
  <si>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</si>
  <si>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</si>
  <si>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</si>
  <si>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</si>
  <si>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</si>
  <si>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</si>
  <si>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</si>
  <si>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</si>
  <si>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</si>
  <si>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</si>
  <si>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</si>
  <si>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</si>
  <si>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</si>
  <si>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</si>
  <si>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</si>
  <si>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</si>
  <si>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</si>
  <si>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</si>
  <si>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</si>
  <si>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</si>
  <si>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</si>
  <si>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</si>
  <si>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</si>
  <si>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</si>
  <si>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</si>
  <si>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</si>
  <si>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</si>
  <si>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</si>
  <si>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</si>
  <si>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</si>
  <si>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</si>
  <si>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</si>
  <si>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</si>
  <si>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</si>
  <si>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</si>
  <si>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</si>
  <si>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</si>
  <si>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</si>
  <si>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</si>
  <si>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</si>
  <si>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</si>
  <si>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</si>
  <si>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</si>
  <si>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</si>
  <si>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</si>
  <si>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</si>
  <si>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</si>
  <si>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</si>
  <si>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</si>
  <si>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</si>
  <si>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</si>
  <si>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</si>
  <si>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</si>
  <si>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</si>
  <si>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</si>
  <si>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</si>
  <si>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</si>
  <si>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</si>
  <si>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</si>
  <si>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</si>
  <si>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</si>
  <si>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</si>
  <si>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</si>
  <si>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</si>
  <si>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</si>
  <si>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</si>
  <si>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</si>
  <si>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</si>
  <si>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</si>
  <si>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</si>
  <si>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</si>
  <si>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</si>
  <si>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</si>
  <si>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</si>
  <si>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</si>
  <si>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</si>
  <si>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</si>
  <si>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</si>
  <si>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</si>
  <si>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</si>
  <si>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</si>
  <si>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</si>
  <si>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</si>
  <si>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</si>
  <si>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</si>
  <si>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</si>
  <si>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</si>
  <si>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</si>
  <si>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</si>
  <si>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</si>
  <si>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</si>
  <si>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</si>
  <si>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</si>
  <si>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</si>
  <si>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</si>
  <si>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</si>
  <si>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</si>
  <si>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</si>
  <si>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</si>
  <si>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</si>
  <si>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</si>
  <si>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</si>
  <si>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</si>
  <si>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</si>
  <si>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</si>
  <si>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</si>
  <si>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</si>
  <si>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</si>
  <si>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</si>
  <si>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</si>
  <si>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</si>
  <si>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</si>
  <si>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</si>
  <si>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</si>
  <si>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</si>
  <si>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</si>
  <si>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</si>
  <si>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</si>
  <si>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</si>
  <si>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</si>
  <si>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</si>
  <si>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</si>
  <si>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</si>
  <si>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</si>
  <si>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</si>
  <si>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</si>
  <si>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</si>
  <si>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</si>
  <si>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</si>
  <si>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</si>
  <si>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</si>
  <si>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</si>
  <si>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</si>
  <si>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</si>
  <si>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</si>
  <si>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</si>
  <si>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</si>
  <si>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</si>
  <si>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</si>
  <si>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</si>
  <si>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</si>
  <si>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</si>
  <si>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</si>
  <si>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</si>
  <si>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</si>
  <si>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</si>
  <si>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</si>
  <si>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</si>
  <si>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</si>
  <si>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</si>
  <si>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</si>
  <si>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</si>
  <si>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</si>
  <si>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</si>
  <si>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</si>
  <si>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</si>
  <si>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</si>
  <si>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</si>
  <si>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</si>
  <si>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</si>
  <si>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</si>
  <si>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</si>
  <si>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</si>
  <si>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</si>
  <si>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</si>
  <si>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</si>
  <si>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</si>
  <si>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</si>
  <si>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</si>
  <si>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</si>
  <si>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</si>
  <si>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</si>
  <si>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</si>
  <si>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</si>
  <si>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</si>
  <si>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</si>
  <si>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</si>
  <si>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</si>
  <si>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</si>
  <si>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</si>
  <si>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</si>
  <si>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</si>
  <si>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</si>
  <si>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</si>
  <si>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</si>
  <si>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</si>
  <si>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</si>
  <si>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</si>
  <si>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</si>
  <si>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</si>
  <si>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</si>
  <si>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</si>
  <si>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</si>
  <si>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</si>
  <si>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</si>
  <si>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</si>
  <si>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</si>
  <si>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</si>
  <si>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</si>
  <si>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</si>
  <si>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</si>
  <si>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</si>
  <si>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</si>
  <si>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</si>
  <si>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</si>
  <si>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</si>
  <si>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</si>
  <si>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</si>
  <si>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</si>
  <si>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</si>
  <si>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</si>
  <si>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</si>
  <si>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</si>
  <si>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</si>
  <si>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</si>
  <si>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</si>
  <si>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</si>
  <si>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</si>
  <si>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</si>
  <si>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</si>
  <si>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</si>
  <si>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</si>
  <si>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</si>
  <si>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</si>
  <si>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</si>
  <si>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</si>
  <si>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</si>
  <si>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</si>
  <si>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</si>
  <si>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</si>
  <si>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</si>
  <si>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</si>
  <si>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</si>
  <si>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</si>
  <si>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</si>
  <si>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</si>
  <si>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</si>
  <si>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</si>
  <si>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</si>
  <si>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</si>
  <si>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</si>
  <si>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</si>
  <si>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</si>
  <si>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</si>
  <si>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</si>
  <si>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</si>
  <si>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</si>
  <si>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</si>
  <si>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</si>
  <si>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</si>
  <si>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</si>
  <si>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</si>
  <si>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</si>
  <si>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</si>
  <si>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</si>
  <si>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</si>
  <si>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</si>
  <si>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</si>
  <si>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</si>
  <si>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</si>
  <si>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</si>
  <si>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</si>
  <si>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</si>
  <si>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</si>
  <si>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</si>
  <si>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</si>
  <si>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</si>
  <si>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</si>
  <si>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</si>
  <si>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</si>
  <si>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</si>
  <si>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</si>
  <si>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</si>
  <si>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</si>
  <si>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</si>
  <si>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</si>
  <si>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</si>
  <si>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</si>
  <si>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</si>
  <si>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</si>
  <si>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</si>
  <si>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</si>
  <si>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</si>
  <si>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</si>
  <si>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</si>
  <si>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</si>
  <si>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</si>
  <si>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</si>
  <si>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</si>
  <si>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</si>
  <si>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</si>
  <si>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</si>
  <si>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</si>
  <si>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</si>
  <si>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</si>
  <si>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</si>
  <si>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</si>
  <si>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</si>
  <si>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</si>
  <si>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</si>
  <si>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</si>
  <si>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</si>
  <si>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</si>
  <si>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</si>
  <si>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</si>
  <si>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</si>
  <si>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</si>
  <si>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</si>
  <si>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</si>
  <si>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</si>
  <si>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</si>
  <si>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</si>
  <si>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</si>
  <si>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</si>
  <si>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</si>
  <si>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</si>
  <si>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</si>
  <si>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</si>
  <si>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</si>
  <si>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</si>
  <si>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</si>
  <si>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</si>
  <si>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</si>
  <si>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</si>
  <si>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</si>
  <si>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</si>
  <si>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</si>
  <si>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</si>
  <si>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</si>
  <si>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</si>
  <si>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</si>
  <si>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</si>
  <si>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</si>
  <si>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</si>
  <si>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</si>
  <si>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</si>
  <si>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</si>
  <si>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</si>
  <si>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</si>
  <si>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</si>
  <si>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</si>
  <si>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</si>
  <si>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</si>
  <si>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</si>
  <si>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</si>
  <si>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</si>
  <si>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</si>
  <si>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</si>
  <si>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</si>
  <si>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</si>
  <si>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</si>
  <si>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</si>
  <si>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</si>
  <si>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</si>
  <si>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</si>
  <si>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</si>
  <si>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</si>
  <si>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</si>
  <si>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</si>
  <si>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</si>
  <si>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</si>
  <si>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</si>
  <si>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</si>
  <si>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</si>
  <si>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</si>
  <si>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</si>
  <si>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</si>
  <si>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</si>
  <si>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</si>
  <si>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</si>
  <si>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</si>
  <si>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</si>
  <si>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</si>
  <si>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</si>
  <si>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</si>
  <si>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</si>
  <si>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</si>
  <si>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</si>
  <si>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</si>
  <si>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</si>
  <si>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</si>
  <si>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</si>
  <si>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</si>
  <si>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</si>
  <si>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</si>
  <si>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</si>
  <si>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</si>
  <si>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</si>
  <si>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</si>
  <si>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</si>
  <si>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</si>
  <si>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</si>
  <si>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</si>
  <si>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</si>
  <si>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</si>
  <si>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</si>
  <si>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</si>
  <si>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</si>
  <si>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</si>
  <si>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</si>
  <si>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</si>
  <si>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</si>
  <si>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</si>
  <si>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</si>
  <si>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</si>
  <si>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</si>
  <si>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</si>
  <si>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</si>
  <si>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</si>
  <si>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</si>
  <si>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</si>
  <si>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</si>
  <si>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</si>
  <si>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</si>
  <si>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</si>
  <si>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</si>
  <si>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</si>
  <si>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</si>
  <si>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</si>
  <si>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</si>
  <si>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</si>
  <si>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</si>
  <si>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</si>
  <si>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</si>
  <si>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</si>
  <si>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t>m3</t>
  </si>
  <si>
    <t>Columns and Beams</t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</si>
  <si>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</si>
  <si>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</si>
  <si>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</si>
  <si>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</si>
  <si>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</si>
  <si>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</si>
  <si>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t>unit</t>
  </si>
  <si>
    <t>BS mesh A142 for manhole cover</t>
  </si>
  <si>
    <t>m2</t>
  </si>
  <si>
    <t>50x50x3mm L angle plates</t>
  </si>
  <si>
    <t>lm</t>
  </si>
  <si>
    <t xml:space="preserve">Total </t>
  </si>
  <si>
    <r>
      <t xml:space="preserve">Excavation: </t>
    </r>
    <r>
      <rPr>
        <sz val="11"/>
        <rFont val="Tahoma"/>
        <family val="2"/>
      </rPr>
      <t xml:space="preserve">
General excavation works for the column's foundations, depth up to 1500mm in all type of soil</t>
    </r>
  </si>
  <si>
    <r>
      <t xml:space="preserve">Lean concrete </t>
    </r>
    <r>
      <rPr>
        <sz val="11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</si>
  <si>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1"/>
        <color indexed="8"/>
        <rFont val="Tahoma"/>
        <family val="2"/>
      </rPr>
      <t>(1400 x 1400mm, thickness 600mm): 
reinforced concrete class 20  (nominal mix 1:2:4) with Y12 at column bases</t>
    </r>
  </si>
  <si>
    <r>
      <t xml:space="preserve">Inspection manhole </t>
    </r>
    <r>
      <rPr>
        <sz val="11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</si>
  <si>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r>
      <t xml:space="preserve">Fittings:
</t>
    </r>
    <r>
      <rPr>
        <sz val="11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</si>
  <si>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1"/>
        <rFont val="Tahoma"/>
        <family val="2"/>
      </rPr>
      <t>(500mm width,13m length):
Supply and install a metallic ladder, including all anchorage points</t>
    </r>
  </si>
  <si>
    <r>
      <t xml:space="preserve">Columns </t>
    </r>
    <r>
      <rPr>
        <sz val="11"/>
        <rFont val="Tahoma"/>
        <family val="2"/>
      </rPr>
      <t>(section: 300mmx 300mm):</t>
    </r>
    <r>
      <rPr>
        <b/>
        <sz val="11"/>
        <rFont val="Tahoma"/>
        <family val="2"/>
      </rPr>
      <t xml:space="preserve">
</t>
    </r>
    <r>
      <rPr>
        <sz val="11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</si>
  <si>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1"/>
        <rFont val="Tahoma"/>
        <family val="2"/>
      </rPr>
      <t xml:space="preserve"> (section 300x450mm), concrete class 20,nominal mix 1:2:4) with Y16 rebar and R8 for beam links</t>
    </r>
  </si>
  <si>
    <r>
      <t xml:space="preserve">Water bar: </t>
    </r>
    <r>
      <rPr>
        <sz val="11"/>
        <rFont val="Tahoma"/>
        <family val="2"/>
      </rPr>
      <t>200mm water bar</t>
    </r>
  </si>
  <si>
    <r>
      <t xml:space="preserve">The site is located on </t>
    </r>
    <r>
      <rPr>
        <b/>
        <sz val="11"/>
        <rFont val="Tahoma"/>
        <family val="2"/>
      </rPr>
      <t>WANLAWAYN DISTRICT LOWER SHABELLE REGION</t>
    </r>
  </si>
  <si>
    <t>HEERO BOREHOLE REHABILITATION</t>
  </si>
  <si>
    <t>PROPOSED HEERO BOREHOLE REHABILITATION</t>
  </si>
  <si>
    <t>WANLAWAYN DISTRICT  LOWER SHABELLE REGION, SOUTH-WEST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</si>
</sst>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6"/>
      <name val="Tahoma"/>
      <family val="2"/>
    </font>
    <font>
      <sz val="16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39" fillId="0" borderId="27" xfId="0" applyFont="1" applyBorder="1" applyAlignment="1" applyProtection="1">
      <alignment horizontal="center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16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48" fillId="0" borderId="37" xfId="0" applyFont="1" applyBorder="1" applyAlignment="1" applyProtection="1">
      <alignment horizontal="right" wrapText="1"/>
    </xf>
    <xf numFmtId="0" fontId="48" fillId="0" borderId="38" xfId="0" applyFont="1" applyBorder="1" applyAlignment="1" applyProtection="1">
      <alignment horizontal="right" wrapText="1"/>
    </xf>
    <xf numFmtId="0" fontId="49" fillId="0" borderId="38" xfId="0" applyFont="1" applyBorder="1" applyAlignment="1" applyProtection="1">
      <alignment horizontal="right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50" fillId="0" borderId="4" xfId="0" applyFont="1" applyFill="1" applyBorder="1" applyAlignment="1" applyProtection="1">
      <alignment horizontal="left" vertical="center" wrapText="1"/>
    </xf>
    <xf numFmtId="0" fontId="51" fillId="0" borderId="5" xfId="0" applyFont="1" applyFill="1" applyBorder="1" applyAlignment="1" applyProtection="1">
      <alignment horizontal="left" vertical="center" wrapText="1"/>
    </xf>
    <xf numFmtId="0" fontId="16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100" zoomScale="99" zoomScaleNormal="100" zoomScaleSheetLayoutView="99" workbookViewId="0">
      <selection activeCell="B105" sqref="B105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504" t="s">
        <v>1</v>
      </c>
      <c r="C84" s="505"/>
      <c r="D84" s="505"/>
      <c r="E84" s="505"/>
      <c r="F84" s="505"/>
      <c r="G84" s="505"/>
      <c r="H84" s="505"/>
      <c r="I84" s="505"/>
      <c r="J84" s="506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755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507" t="s">
        <v>489</v>
      </c>
      <c r="C546" s="508"/>
      <c r="D546" s="508"/>
      <c r="E546" s="508"/>
      <c r="F546" s="508"/>
      <c r="G546" s="508"/>
      <c r="H546" s="508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Normal="100" zoomScaleSheetLayoutView="100" workbookViewId="0">
      <selection activeCell="A2" sqref="A2:G2"/>
    </sheetView>
  </sheetViews>
  <sheetFormatPr defaultColWidth="8.7109375" defaultRowHeight="14.25"/>
  <cols>
    <col min="1" max="1" width="8.7109375" style="503"/>
    <col min="2" max="2" width="8.7109375" style="473"/>
    <col min="3" max="3" width="50.7109375" style="473" customWidth="1"/>
    <col min="4" max="5" width="8.7109375" style="503"/>
    <col min="6" max="6" width="9.85546875" style="473" customWidth="1"/>
    <col min="7" max="7" width="12.140625" style="473" customWidth="1"/>
    <col min="8" max="16384" width="8.7109375" style="473"/>
  </cols>
  <sheetData>
    <row r="1" spans="1:9" ht="15.75" thickBot="1">
      <c r="A1" s="525" t="s">
        <v>756</v>
      </c>
      <c r="B1" s="525"/>
      <c r="C1" s="525"/>
      <c r="D1" s="525"/>
      <c r="E1" s="525"/>
      <c r="F1" s="525"/>
      <c r="G1" s="526"/>
      <c r="H1" s="471"/>
      <c r="I1" s="472"/>
    </row>
    <row r="2" spans="1:9" s="475" customFormat="1" ht="15">
      <c r="A2" s="527" t="s">
        <v>725</v>
      </c>
      <c r="B2" s="528"/>
      <c r="C2" s="528"/>
      <c r="D2" s="528"/>
      <c r="E2" s="528"/>
      <c r="F2" s="528"/>
      <c r="G2" s="529"/>
      <c r="H2" s="474"/>
    </row>
    <row r="3" spans="1:9" ht="15">
      <c r="A3" s="476"/>
      <c r="B3" s="477"/>
      <c r="C3" s="477"/>
      <c r="D3" s="477"/>
      <c r="E3" s="477"/>
      <c r="F3" s="477"/>
      <c r="G3" s="478"/>
    </row>
    <row r="4" spans="1:9" s="475" customFormat="1" ht="39" thickBot="1">
      <c r="A4" s="479" t="s">
        <v>493</v>
      </c>
      <c r="B4" s="530" t="s">
        <v>726</v>
      </c>
      <c r="C4" s="531"/>
      <c r="D4" s="480" t="s">
        <v>727</v>
      </c>
      <c r="E4" s="481" t="s">
        <v>728</v>
      </c>
      <c r="F4" s="481" t="s">
        <v>729</v>
      </c>
      <c r="G4" s="482" t="s">
        <v>730</v>
      </c>
    </row>
    <row r="5" spans="1:9" ht="15">
      <c r="A5" s="483">
        <v>1</v>
      </c>
      <c r="B5" s="515" t="s">
        <v>731</v>
      </c>
      <c r="C5" s="519"/>
      <c r="D5" s="519"/>
      <c r="E5" s="519"/>
      <c r="F5" s="519"/>
      <c r="G5" s="520"/>
    </row>
    <row r="6" spans="1:9" s="489" customFormat="1" ht="55.5" customHeight="1">
      <c r="A6" s="484">
        <v>1.1100000000000001</v>
      </c>
      <c r="B6" s="509" t="s">
        <v>746</v>
      </c>
      <c r="C6" s="510"/>
      <c r="D6" s="485" t="s">
        <v>732</v>
      </c>
      <c r="E6" s="486">
        <v>39.89</v>
      </c>
      <c r="F6" s="487"/>
      <c r="G6" s="488">
        <f>E6*F6</f>
        <v>0</v>
      </c>
    </row>
    <row r="7" spans="1:9" s="492" customFormat="1" ht="51" customHeight="1">
      <c r="A7" s="484">
        <v>1.1200000000000001</v>
      </c>
      <c r="B7" s="521" t="s">
        <v>747</v>
      </c>
      <c r="C7" s="522"/>
      <c r="D7" s="485" t="s">
        <v>732</v>
      </c>
      <c r="E7" s="486">
        <v>1.2</v>
      </c>
      <c r="F7" s="490"/>
      <c r="G7" s="491">
        <f>E7*F7</f>
        <v>0</v>
      </c>
    </row>
    <row r="8" spans="1:9" s="492" customFormat="1" ht="42.6" customHeight="1">
      <c r="A8" s="484">
        <v>1.1299999999999999</v>
      </c>
      <c r="B8" s="521" t="s">
        <v>748</v>
      </c>
      <c r="C8" s="522"/>
      <c r="D8" s="485" t="s">
        <v>732</v>
      </c>
      <c r="E8" s="486">
        <f>1.4*1.4*0.6*6</f>
        <v>7.0559999999999983</v>
      </c>
      <c r="F8" s="490"/>
      <c r="G8" s="491">
        <f>E8*F8</f>
        <v>0</v>
      </c>
    </row>
    <row r="9" spans="1:9" ht="15">
      <c r="A9" s="493">
        <v>2</v>
      </c>
      <c r="B9" s="515" t="s">
        <v>733</v>
      </c>
      <c r="C9" s="519"/>
      <c r="D9" s="519"/>
      <c r="E9" s="519"/>
      <c r="F9" s="519"/>
      <c r="G9" s="520"/>
    </row>
    <row r="10" spans="1:9" s="492" customFormat="1" ht="42.95" customHeight="1">
      <c r="A10" s="494">
        <v>2.11</v>
      </c>
      <c r="B10" s="509" t="s">
        <v>752</v>
      </c>
      <c r="C10" s="514"/>
      <c r="D10" s="485" t="s">
        <v>732</v>
      </c>
      <c r="E10" s="486">
        <v>5.83</v>
      </c>
      <c r="F10" s="490"/>
      <c r="G10" s="491">
        <f>E10*F10</f>
        <v>0</v>
      </c>
    </row>
    <row r="11" spans="1:9" s="492" customFormat="1" ht="32.1" customHeight="1">
      <c r="A11" s="494">
        <v>2.15</v>
      </c>
      <c r="B11" s="523" t="s">
        <v>753</v>
      </c>
      <c r="C11" s="524"/>
      <c r="D11" s="495" t="s">
        <v>732</v>
      </c>
      <c r="E11" s="496">
        <v>9.32</v>
      </c>
      <c r="F11" s="490"/>
      <c r="G11" s="491">
        <f>E11*F11</f>
        <v>0</v>
      </c>
    </row>
    <row r="12" spans="1:9" s="492" customFormat="1" ht="15">
      <c r="A12" s="497">
        <v>3</v>
      </c>
      <c r="B12" s="519" t="s">
        <v>734</v>
      </c>
      <c r="C12" s="519"/>
      <c r="D12" s="519"/>
      <c r="E12" s="519"/>
      <c r="F12" s="519"/>
      <c r="G12" s="520"/>
    </row>
    <row r="13" spans="1:9" s="492" customFormat="1" ht="54" customHeight="1">
      <c r="A13" s="494">
        <v>3.11</v>
      </c>
      <c r="B13" s="509" t="s">
        <v>735</v>
      </c>
      <c r="C13" s="514"/>
      <c r="D13" s="485" t="s">
        <v>732</v>
      </c>
      <c r="E13" s="486">
        <f>3.4*6.4*0.15</f>
        <v>3.2640000000000002</v>
      </c>
      <c r="F13" s="490"/>
      <c r="G13" s="491">
        <f>E13*F13</f>
        <v>0</v>
      </c>
    </row>
    <row r="14" spans="1:9" s="492" customFormat="1" ht="17.100000000000001" customHeight="1">
      <c r="A14" s="494">
        <v>3.13</v>
      </c>
      <c r="B14" s="509" t="s">
        <v>754</v>
      </c>
      <c r="C14" s="518"/>
      <c r="D14" s="498" t="s">
        <v>736</v>
      </c>
      <c r="E14" s="486">
        <v>17</v>
      </c>
      <c r="F14" s="490"/>
      <c r="G14" s="491">
        <f>E14*F14</f>
        <v>0</v>
      </c>
    </row>
    <row r="15" spans="1:9" s="492" customFormat="1" ht="56.45" customHeight="1">
      <c r="A15" s="494">
        <v>3.14</v>
      </c>
      <c r="B15" s="509" t="s">
        <v>737</v>
      </c>
      <c r="C15" s="514"/>
      <c r="D15" s="485" t="s">
        <v>732</v>
      </c>
      <c r="E15" s="486">
        <f>18.8*1.5*0.12</f>
        <v>3.3840000000000003</v>
      </c>
      <c r="F15" s="490"/>
      <c r="G15" s="491">
        <f>E15*F15</f>
        <v>0</v>
      </c>
    </row>
    <row r="16" spans="1:9" s="492" customFormat="1" ht="45.75" customHeight="1">
      <c r="A16" s="494">
        <v>3.16</v>
      </c>
      <c r="B16" s="509" t="s">
        <v>738</v>
      </c>
      <c r="C16" s="514"/>
      <c r="D16" s="485" t="s">
        <v>732</v>
      </c>
      <c r="E16" s="486">
        <f>3.2*6.2*0.1</f>
        <v>1.9840000000000004</v>
      </c>
      <c r="F16" s="490"/>
      <c r="G16" s="491">
        <f>E16*F16</f>
        <v>0</v>
      </c>
    </row>
    <row r="17" spans="1:7" s="492" customFormat="1" ht="15">
      <c r="A17" s="499">
        <v>4</v>
      </c>
      <c r="B17" s="515" t="s">
        <v>739</v>
      </c>
      <c r="C17" s="516"/>
      <c r="D17" s="516"/>
      <c r="E17" s="516"/>
      <c r="F17" s="516"/>
      <c r="G17" s="517"/>
    </row>
    <row r="18" spans="1:7" s="492" customFormat="1" ht="53.45" customHeight="1">
      <c r="A18" s="494">
        <v>4.1100000000000003</v>
      </c>
      <c r="B18" s="509" t="s">
        <v>749</v>
      </c>
      <c r="C18" s="510"/>
      <c r="D18" s="498" t="s">
        <v>740</v>
      </c>
      <c r="E18" s="500">
        <v>0.02</v>
      </c>
      <c r="F18" s="490"/>
      <c r="G18" s="491">
        <f>E18*F18</f>
        <v>0</v>
      </c>
    </row>
    <row r="19" spans="1:7" s="492" customFormat="1" ht="22.5" customHeight="1">
      <c r="A19" s="494">
        <v>4.13</v>
      </c>
      <c r="B19" s="509" t="s">
        <v>741</v>
      </c>
      <c r="C19" s="518"/>
      <c r="D19" s="501" t="s">
        <v>742</v>
      </c>
      <c r="E19" s="500">
        <v>0.4</v>
      </c>
      <c r="F19" s="490"/>
      <c r="G19" s="491">
        <f>E19*F19</f>
        <v>0</v>
      </c>
    </row>
    <row r="20" spans="1:7" s="492" customFormat="1" ht="16.5" customHeight="1">
      <c r="A20" s="494">
        <v>4.1399999999999997</v>
      </c>
      <c r="B20" s="509" t="s">
        <v>743</v>
      </c>
      <c r="C20" s="518"/>
      <c r="D20" s="498" t="s">
        <v>744</v>
      </c>
      <c r="E20" s="500">
        <v>16</v>
      </c>
      <c r="F20" s="490"/>
      <c r="G20" s="491">
        <f>E20*F20</f>
        <v>0</v>
      </c>
    </row>
    <row r="21" spans="1:7" s="492" customFormat="1" ht="40.5" customHeight="1">
      <c r="A21" s="494">
        <v>4.1500000000000004</v>
      </c>
      <c r="B21" s="509" t="s">
        <v>750</v>
      </c>
      <c r="C21" s="518"/>
      <c r="D21" s="498" t="s">
        <v>38</v>
      </c>
      <c r="E21" s="500">
        <v>1</v>
      </c>
      <c r="F21" s="490"/>
      <c r="G21" s="491">
        <f>E21*F21</f>
        <v>0</v>
      </c>
    </row>
    <row r="22" spans="1:7" s="492" customFormat="1" ht="28.5" customHeight="1" thickBot="1">
      <c r="A22" s="494">
        <v>4.16</v>
      </c>
      <c r="B22" s="509" t="s">
        <v>751</v>
      </c>
      <c r="C22" s="510"/>
      <c r="D22" s="498" t="s">
        <v>740</v>
      </c>
      <c r="E22" s="500">
        <v>1</v>
      </c>
      <c r="F22" s="490"/>
      <c r="G22" s="491">
        <f>E22*F22</f>
        <v>0</v>
      </c>
    </row>
    <row r="23" spans="1:7" ht="20.25" thickBot="1">
      <c r="A23" s="511" t="s">
        <v>745</v>
      </c>
      <c r="B23" s="512"/>
      <c r="C23" s="512"/>
      <c r="D23" s="513"/>
      <c r="E23" s="513"/>
      <c r="F23" s="513"/>
      <c r="G23" s="502">
        <f>SUM(G6:G8:G10:G11:G13:G16:G18:G22)</f>
        <v>0</v>
      </c>
    </row>
    <row r="29" spans="1:7">
      <c r="F29" s="473">
        <v>2</v>
      </c>
    </row>
  </sheetData>
  <mergeCells count="22">
    <mergeCell ref="A1:G1"/>
    <mergeCell ref="A2:G2"/>
    <mergeCell ref="B4:C4"/>
    <mergeCell ref="B5:G5"/>
    <mergeCell ref="B6:C6"/>
    <mergeCell ref="B7:C7"/>
    <mergeCell ref="B8:C8"/>
    <mergeCell ref="B9:G9"/>
    <mergeCell ref="B10:C10"/>
    <mergeCell ref="B11:C11"/>
    <mergeCell ref="B12:G12"/>
    <mergeCell ref="B13:C13"/>
    <mergeCell ref="B14:C14"/>
    <mergeCell ref="B15:C15"/>
    <mergeCell ref="B21:C21"/>
    <mergeCell ref="B22:C22"/>
    <mergeCell ref="A23:F23"/>
    <mergeCell ref="B16:C16"/>
    <mergeCell ref="B17:G17"/>
    <mergeCell ref="B18:C18"/>
    <mergeCell ref="B19:C19"/>
    <mergeCell ref="B20:C20"/>
  </mergeCells>
  <pageMargins left="0.7" right="0.7" top="0.75" bottom="0.75" header="0.3" footer="0.3"/>
  <pageSetup scale="56" orientation="portrait" r:id="rId1"/>
  <rowBreaks count="3" manualBreakCount="3">
    <brk id="23" max="6" man="1"/>
    <brk id="51" max="6" man="1"/>
    <brk id="1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G3" sqref="G3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8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532" t="s">
        <v>1</v>
      </c>
      <c r="C1" s="533"/>
      <c r="D1" s="533"/>
      <c r="E1" s="534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757</v>
      </c>
      <c r="F3" s="14"/>
      <c r="G3" s="62"/>
      <c r="H3" s="14"/>
      <c r="I3" s="177"/>
    </row>
    <row r="4" spans="1:10">
      <c r="A4" s="11"/>
      <c r="B4" s="144" t="s">
        <v>758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HEERO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>WANLAWAYN DISTRICT  LOWER SHABELLE REGION, SOUTH-WEST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HEERO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>WANLAWAYN DISTRICT  LOWER SHABELLE REGION, SOUTH-WEST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HEERO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>WANLAWAYN DISTRICT  LOWER SHABELLE REGION, SOUTH-WEST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HEERO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>WANLAWAYN DISTRICT  LOWER SHABELLE REGION, SOUTH-WEST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HEERO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>WANLAWAYN DISTRICT  LOWER SHABELLE REGION, SOUTH-WEST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HEERO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>WANLAWAYN DISTRICT  LOWER SHABELLE REGION, SOUTH-WEST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HEERO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>WANLAWAYN DISTRICT  LOWER SHABELLE REGION, SOUTH-WEST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535" t="s">
        <v>159</v>
      </c>
      <c r="C333" s="536"/>
      <c r="D333" s="536"/>
      <c r="E333" s="537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538" t="s">
        <v>1</v>
      </c>
      <c r="C2" s="539"/>
      <c r="D2" s="539"/>
      <c r="E2" s="539"/>
      <c r="F2" s="540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757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758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HEERO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>WANLAWAYN DISTRICT  LOWER SHABELLE REGION, SOUTH-WEST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536" t="s">
        <v>159</v>
      </c>
      <c r="C45" s="536"/>
      <c r="D45" s="536"/>
      <c r="E45" s="536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541" t="s">
        <v>1</v>
      </c>
      <c r="C2" s="541"/>
      <c r="D2" s="541"/>
      <c r="E2" s="541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757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758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HEERO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>WANLAWAYN DISTRICT  LOWER SHABELLE REGION, SOUTH-WEST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HEERO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>WANLAWAYN DISTRICT  LOWER SHABELLE REGION, SOUTH-WEST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HEERO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>WANLAWAYN DISTRICT  LOWER SHABELLE REGION, SOUTH-WEST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542" t="s">
        <v>1</v>
      </c>
      <c r="C1" s="543"/>
      <c r="D1" s="543"/>
      <c r="E1" s="544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757</v>
      </c>
      <c r="F3" s="14"/>
      <c r="G3" s="14"/>
      <c r="H3" s="14"/>
      <c r="I3" s="177"/>
    </row>
    <row r="4" spans="1:10">
      <c r="A4" s="11"/>
      <c r="B4" s="144" t="s">
        <v>758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HEERO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>WANLAWAYN DISTRICT  LOWER SHABELLE REGION, SOUTH-WEST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HEERO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>WANLAWAYN DISTRICT  LOWER SHABELLE REGION, SOUTH-WEST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HEERO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>WANLAWAYN DISTRICT  LOWER SHABELLE REGION, SOUTH-WEST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HEERO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>WANLAWAYN DISTRICT  LOWER SHABELLE REGION, SOUTH-WEST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HEERO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>WANLAWAYN DISTRICT  LOWER SHABELLE REGION, SOUTH-WEST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HEERO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>WANLAWAYN DISTRICT  LOWER SHABELLE REGION, SOUTH-WEST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HEERO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>WANLAWAYN DISTRICT  LOWER SHABELLE REGION, SOUTH-WEST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535" t="s">
        <v>159</v>
      </c>
      <c r="C308" s="536"/>
      <c r="D308" s="536"/>
      <c r="E308" s="537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A2" sqref="A2:F2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545" t="s">
        <v>757</v>
      </c>
      <c r="B2" s="545"/>
      <c r="C2" s="545"/>
      <c r="D2" s="545"/>
      <c r="E2" s="545"/>
      <c r="F2" s="545"/>
      <c r="G2" s="422"/>
    </row>
    <row r="3" spans="1:16" ht="15.75" thickBot="1">
      <c r="F3" s="421"/>
      <c r="G3" s="423"/>
      <c r="H3" s="423"/>
    </row>
    <row r="4" spans="1:16" s="425" customFormat="1">
      <c r="A4" s="546" t="s">
        <v>694</v>
      </c>
      <c r="B4" s="547"/>
      <c r="C4" s="547"/>
      <c r="D4" s="547"/>
      <c r="E4" s="547"/>
      <c r="F4" s="548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695</v>
      </c>
      <c r="E5" s="427" t="s">
        <v>696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697</v>
      </c>
      <c r="C6" s="430" t="s">
        <v>698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699</v>
      </c>
      <c r="C7" s="436" t="s">
        <v>700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701</v>
      </c>
      <c r="C8" s="436" t="s">
        <v>700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702</v>
      </c>
      <c r="C9" s="436" t="s">
        <v>700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703</v>
      </c>
      <c r="C10" s="436" t="s">
        <v>700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704</v>
      </c>
      <c r="C11" s="439" t="s">
        <v>700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705</v>
      </c>
      <c r="C12" s="436" t="s">
        <v>700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706</v>
      </c>
      <c r="C13" s="442" t="s">
        <v>698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707</v>
      </c>
      <c r="C14" s="436" t="s">
        <v>698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708</v>
      </c>
      <c r="C15" s="436" t="s">
        <v>700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709</v>
      </c>
      <c r="C16" s="436" t="s">
        <v>710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711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712</v>
      </c>
      <c r="C18" s="449" t="s">
        <v>710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713</v>
      </c>
      <c r="C19" s="449" t="s">
        <v>710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714</v>
      </c>
      <c r="C20" s="449" t="s">
        <v>710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715</v>
      </c>
      <c r="C21" s="449" t="s">
        <v>710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716</v>
      </c>
      <c r="C22" s="449" t="s">
        <v>710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717</v>
      </c>
      <c r="C23" s="449" t="s">
        <v>710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718</v>
      </c>
      <c r="C24" s="449" t="s">
        <v>710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719</v>
      </c>
      <c r="C25" s="449" t="s">
        <v>710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720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721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722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723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724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757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758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HEERO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>WANLAWAYN DISTRICT  LOWER SHABELLE REGION, SOUTH-WEST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HEERO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>WANLAWAYN DISTRICT  LOWER SHABELLE REGION, SOUTH-WEST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zoomScale="106" zoomScaleNormal="100" zoomScaleSheetLayoutView="106" workbookViewId="0">
      <selection activeCell="B3" sqref="B3:B4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757</v>
      </c>
      <c r="C3" s="21"/>
      <c r="D3" s="154"/>
    </row>
    <row r="4" spans="1:4" ht="14.25" customHeight="1">
      <c r="A4" s="245"/>
      <c r="B4" s="144" t="s">
        <v>758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>
        <f>SUM('Elevated water tank'!G23)</f>
        <v>0</v>
      </c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549"/>
      <c r="C60" s="550"/>
      <c r="D60" s="550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2018-02-25T19:01:55Z</dcterms:modified>
</cp:coreProperties>
</file>